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/>
  <mc:AlternateContent xmlns:mc="http://schemas.openxmlformats.org/markup-compatibility/2006">
    <mc:Choice Requires="x15">
      <x15ac:absPath xmlns:x15ac="http://schemas.microsoft.com/office/spreadsheetml/2010/11/ac" url="https://cami0365-my.sharepoint.com/personal/tech_spri_org/Documents/"/>
    </mc:Choice>
  </mc:AlternateContent>
  <xr:revisionPtr revIDLastSave="79" documentId="13_ncr:1_{AB18E696-D680-3845-A424-70EA94246EFD}" xr6:coauthVersionLast="47" xr6:coauthVersionMax="47" xr10:uidLastSave="{7B6A2A97-8636-4341-AEC7-954F61B4B68F}"/>
  <bookViews>
    <workbookView xWindow="0" yWindow="760" windowWidth="29180" windowHeight="18880" xr2:uid="{00000000-000D-0000-FFFF-FFFF00000000}"/>
  </bookViews>
  <sheets>
    <sheet name="Tracking - SPRI - Technical Doc" sheetId="4" r:id="rId1"/>
    <sheet name="Topic Count - Topic Count" sheetId="5" r:id="rId2"/>
    <sheet name="Brains" sheetId="6" r:id="rId3"/>
  </sheets>
  <definedNames>
    <definedName name="_xlnm._FilterDatabase" localSheetId="0" hidden="1">'Tracking - SPRI - Technical Doc'!$A$2:$K$86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" i="6" l="1"/>
  <c r="Y4" i="6"/>
  <c r="Y5" i="6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4" i="6"/>
  <c r="Y45" i="6"/>
  <c r="Y46" i="6"/>
  <c r="Y47" i="6"/>
  <c r="Y48" i="6"/>
  <c r="Y49" i="6"/>
  <c r="Y50" i="6"/>
  <c r="Y51" i="6"/>
  <c r="Y52" i="6"/>
  <c r="Y53" i="6"/>
  <c r="Y54" i="6"/>
  <c r="Y55" i="6"/>
  <c r="Y56" i="6"/>
  <c r="Y57" i="6"/>
  <c r="Y58" i="6"/>
  <c r="Y59" i="6"/>
  <c r="Y60" i="6"/>
  <c r="Y61" i="6"/>
  <c r="Y62" i="6"/>
  <c r="Y63" i="6"/>
  <c r="Y64" i="6"/>
  <c r="Y65" i="6"/>
  <c r="Y66" i="6"/>
  <c r="Y67" i="6"/>
  <c r="Y68" i="6"/>
  <c r="Y69" i="6"/>
  <c r="Y70" i="6"/>
  <c r="Y71" i="6"/>
  <c r="Y72" i="6"/>
  <c r="Y73" i="6"/>
  <c r="Y74" i="6"/>
  <c r="Y75" i="6"/>
  <c r="Y76" i="6"/>
  <c r="Y77" i="6"/>
  <c r="Y78" i="6"/>
  <c r="Y79" i="6"/>
  <c r="Y80" i="6"/>
  <c r="Y81" i="6"/>
  <c r="Y82" i="6"/>
  <c r="H19" i="5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B16" i="6"/>
  <c r="C16" i="6"/>
  <c r="D16" i="6"/>
  <c r="E16" i="6"/>
  <c r="F16" i="6"/>
  <c r="G16" i="6"/>
  <c r="H16" i="6"/>
  <c r="Z16" i="6"/>
  <c r="AG16" i="6"/>
  <c r="B17" i="6"/>
  <c r="C17" i="6"/>
  <c r="D17" i="6"/>
  <c r="E17" i="6"/>
  <c r="F17" i="6"/>
  <c r="G17" i="6"/>
  <c r="H17" i="6"/>
  <c r="Z17" i="6"/>
  <c r="AG17" i="6"/>
  <c r="H7" i="5"/>
  <c r="A15" i="4"/>
  <c r="A17" i="4"/>
  <c r="B80" i="6"/>
  <c r="C80" i="6"/>
  <c r="D80" i="6"/>
  <c r="E80" i="6"/>
  <c r="F80" i="6"/>
  <c r="G80" i="6"/>
  <c r="H80" i="6"/>
  <c r="Z80" i="6"/>
  <c r="AG80" i="6"/>
  <c r="B81" i="6"/>
  <c r="C81" i="6"/>
  <c r="D81" i="6"/>
  <c r="E81" i="6"/>
  <c r="F81" i="6"/>
  <c r="G81" i="6"/>
  <c r="H81" i="6"/>
  <c r="Z81" i="6"/>
  <c r="AG81" i="6"/>
  <c r="Z3" i="6"/>
  <c r="Z4" i="6"/>
  <c r="Z5" i="6"/>
  <c r="Z6" i="6"/>
  <c r="Z7" i="6"/>
  <c r="Z8" i="6"/>
  <c r="Z9" i="6"/>
  <c r="Z10" i="6"/>
  <c r="Z11" i="6"/>
  <c r="Z12" i="6"/>
  <c r="Z13" i="6"/>
  <c r="Z14" i="6"/>
  <c r="Z15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2" i="6"/>
  <c r="A80" i="6"/>
  <c r="A81" i="6"/>
  <c r="H20" i="5"/>
  <c r="A81" i="4"/>
  <c r="A80" i="4"/>
  <c r="B78" i="6"/>
  <c r="C78" i="6"/>
  <c r="D78" i="6"/>
  <c r="E78" i="6"/>
  <c r="F78" i="6"/>
  <c r="G78" i="6"/>
  <c r="H78" i="6"/>
  <c r="AG78" i="6"/>
  <c r="B79" i="6"/>
  <c r="C79" i="6"/>
  <c r="D79" i="6"/>
  <c r="E79" i="6"/>
  <c r="F79" i="6"/>
  <c r="G79" i="6"/>
  <c r="H79" i="6"/>
  <c r="AG79" i="6"/>
  <c r="A78" i="6"/>
  <c r="A79" i="6"/>
  <c r="A78" i="4"/>
  <c r="A79" i="4"/>
  <c r="AG82" i="6"/>
  <c r="H82" i="6"/>
  <c r="G82" i="6"/>
  <c r="F82" i="6"/>
  <c r="E82" i="6"/>
  <c r="D82" i="6"/>
  <c r="C82" i="6"/>
  <c r="B82" i="6"/>
  <c r="A82" i="6"/>
  <c r="AG77" i="6"/>
  <c r="H77" i="6"/>
  <c r="G77" i="6"/>
  <c r="F77" i="6"/>
  <c r="E77" i="6"/>
  <c r="D77" i="6"/>
  <c r="C77" i="6"/>
  <c r="B77" i="6"/>
  <c r="A77" i="6"/>
  <c r="AG76" i="6"/>
  <c r="H76" i="6"/>
  <c r="G76" i="6"/>
  <c r="F76" i="6"/>
  <c r="E76" i="6"/>
  <c r="D76" i="6"/>
  <c r="C76" i="6"/>
  <c r="B76" i="6"/>
  <c r="A76" i="6"/>
  <c r="AG75" i="6"/>
  <c r="H75" i="6"/>
  <c r="G75" i="6"/>
  <c r="F75" i="6"/>
  <c r="E75" i="6"/>
  <c r="D75" i="6"/>
  <c r="C75" i="6"/>
  <c r="B75" i="6"/>
  <c r="A75" i="6"/>
  <c r="AG74" i="6"/>
  <c r="H74" i="6"/>
  <c r="G74" i="6"/>
  <c r="F74" i="6"/>
  <c r="E74" i="6"/>
  <c r="D74" i="6"/>
  <c r="C74" i="6"/>
  <c r="B74" i="6"/>
  <c r="A74" i="6"/>
  <c r="AG73" i="6"/>
  <c r="H73" i="6"/>
  <c r="G73" i="6"/>
  <c r="F73" i="6"/>
  <c r="E73" i="6"/>
  <c r="D73" i="6"/>
  <c r="C73" i="6"/>
  <c r="B73" i="6"/>
  <c r="A73" i="6"/>
  <c r="AG72" i="6"/>
  <c r="H72" i="6"/>
  <c r="G72" i="6"/>
  <c r="F72" i="6"/>
  <c r="E72" i="6"/>
  <c r="D72" i="6"/>
  <c r="C72" i="6"/>
  <c r="B72" i="6"/>
  <c r="A72" i="6"/>
  <c r="AG71" i="6"/>
  <c r="H71" i="6"/>
  <c r="G71" i="6"/>
  <c r="F71" i="6"/>
  <c r="E71" i="6"/>
  <c r="D71" i="6"/>
  <c r="C71" i="6"/>
  <c r="B71" i="6"/>
  <c r="A71" i="6"/>
  <c r="AG70" i="6"/>
  <c r="H70" i="6"/>
  <c r="G70" i="6"/>
  <c r="F70" i="6"/>
  <c r="E70" i="6"/>
  <c r="D70" i="6"/>
  <c r="C70" i="6"/>
  <c r="B70" i="6"/>
  <c r="A70" i="6"/>
  <c r="AG69" i="6"/>
  <c r="H69" i="6"/>
  <c r="G69" i="6"/>
  <c r="F69" i="6"/>
  <c r="E69" i="6"/>
  <c r="D69" i="6"/>
  <c r="C69" i="6"/>
  <c r="B69" i="6"/>
  <c r="A69" i="6"/>
  <c r="AG68" i="6"/>
  <c r="H68" i="6"/>
  <c r="G68" i="6"/>
  <c r="F68" i="6"/>
  <c r="E68" i="6"/>
  <c r="D68" i="6"/>
  <c r="C68" i="6"/>
  <c r="B68" i="6"/>
  <c r="A68" i="6"/>
  <c r="AG67" i="6"/>
  <c r="H67" i="6"/>
  <c r="G67" i="6"/>
  <c r="F67" i="6"/>
  <c r="E67" i="6"/>
  <c r="D67" i="6"/>
  <c r="C67" i="6"/>
  <c r="B67" i="6"/>
  <c r="A67" i="6"/>
  <c r="AG66" i="6"/>
  <c r="H66" i="6"/>
  <c r="G66" i="6"/>
  <c r="F66" i="6"/>
  <c r="E66" i="6"/>
  <c r="D66" i="6"/>
  <c r="C66" i="6"/>
  <c r="B66" i="6"/>
  <c r="A66" i="6"/>
  <c r="AG65" i="6"/>
  <c r="H65" i="6"/>
  <c r="G65" i="6"/>
  <c r="F65" i="6"/>
  <c r="E65" i="6"/>
  <c r="D65" i="6"/>
  <c r="C65" i="6"/>
  <c r="B65" i="6"/>
  <c r="A65" i="6"/>
  <c r="AG64" i="6"/>
  <c r="H64" i="6"/>
  <c r="G64" i="6"/>
  <c r="F64" i="6"/>
  <c r="E64" i="6"/>
  <c r="D64" i="6"/>
  <c r="C64" i="6"/>
  <c r="B64" i="6"/>
  <c r="A64" i="6"/>
  <c r="AG63" i="6"/>
  <c r="H63" i="6"/>
  <c r="G63" i="6"/>
  <c r="F63" i="6"/>
  <c r="E63" i="6"/>
  <c r="D63" i="6"/>
  <c r="C63" i="6"/>
  <c r="B63" i="6"/>
  <c r="A63" i="6"/>
  <c r="AG62" i="6"/>
  <c r="H62" i="6"/>
  <c r="G62" i="6"/>
  <c r="F62" i="6"/>
  <c r="E62" i="6"/>
  <c r="D62" i="6"/>
  <c r="C62" i="6"/>
  <c r="B62" i="6"/>
  <c r="A62" i="6"/>
  <c r="AG61" i="6"/>
  <c r="H61" i="6"/>
  <c r="G61" i="6"/>
  <c r="F61" i="6"/>
  <c r="E61" i="6"/>
  <c r="D61" i="6"/>
  <c r="C61" i="6"/>
  <c r="B61" i="6"/>
  <c r="A61" i="6"/>
  <c r="AG60" i="6"/>
  <c r="H60" i="6"/>
  <c r="G60" i="6"/>
  <c r="F60" i="6"/>
  <c r="E60" i="6"/>
  <c r="D60" i="6"/>
  <c r="C60" i="6"/>
  <c r="B60" i="6"/>
  <c r="A60" i="6"/>
  <c r="AG59" i="6"/>
  <c r="H59" i="6"/>
  <c r="G59" i="6"/>
  <c r="F59" i="6"/>
  <c r="E59" i="6"/>
  <c r="D59" i="6"/>
  <c r="C59" i="6"/>
  <c r="B59" i="6"/>
  <c r="A59" i="6"/>
  <c r="AG58" i="6"/>
  <c r="H58" i="6"/>
  <c r="G58" i="6"/>
  <c r="F58" i="6"/>
  <c r="E58" i="6"/>
  <c r="D58" i="6"/>
  <c r="C58" i="6"/>
  <c r="B58" i="6"/>
  <c r="A58" i="6"/>
  <c r="AG57" i="6"/>
  <c r="H57" i="6"/>
  <c r="G57" i="6"/>
  <c r="F57" i="6"/>
  <c r="E57" i="6"/>
  <c r="D57" i="6"/>
  <c r="C57" i="6"/>
  <c r="B57" i="6"/>
  <c r="A57" i="6"/>
  <c r="AG56" i="6"/>
  <c r="H56" i="6"/>
  <c r="G56" i="6"/>
  <c r="F56" i="6"/>
  <c r="E56" i="6"/>
  <c r="D56" i="6"/>
  <c r="C56" i="6"/>
  <c r="B56" i="6"/>
  <c r="A56" i="6"/>
  <c r="AG55" i="6"/>
  <c r="H55" i="6"/>
  <c r="G55" i="6"/>
  <c r="F55" i="6"/>
  <c r="E55" i="6"/>
  <c r="D55" i="6"/>
  <c r="C55" i="6"/>
  <c r="B55" i="6"/>
  <c r="A55" i="6"/>
  <c r="AG54" i="6"/>
  <c r="H54" i="6"/>
  <c r="G54" i="6"/>
  <c r="F54" i="6"/>
  <c r="E54" i="6"/>
  <c r="D54" i="6"/>
  <c r="C54" i="6"/>
  <c r="B54" i="6"/>
  <c r="A54" i="6"/>
  <c r="AG53" i="6"/>
  <c r="H53" i="6"/>
  <c r="G53" i="6"/>
  <c r="F53" i="6"/>
  <c r="E53" i="6"/>
  <c r="D53" i="6"/>
  <c r="C53" i="6"/>
  <c r="B53" i="6"/>
  <c r="A53" i="6"/>
  <c r="AG52" i="6"/>
  <c r="H52" i="6"/>
  <c r="G52" i="6"/>
  <c r="F52" i="6"/>
  <c r="E52" i="6"/>
  <c r="D52" i="6"/>
  <c r="C52" i="6"/>
  <c r="B52" i="6"/>
  <c r="A52" i="6"/>
  <c r="AG51" i="6"/>
  <c r="H51" i="6"/>
  <c r="G51" i="6"/>
  <c r="F51" i="6"/>
  <c r="E51" i="6"/>
  <c r="D51" i="6"/>
  <c r="C51" i="6"/>
  <c r="B51" i="6"/>
  <c r="A51" i="6"/>
  <c r="AG50" i="6"/>
  <c r="H50" i="6"/>
  <c r="G50" i="6"/>
  <c r="F50" i="6"/>
  <c r="E50" i="6"/>
  <c r="D50" i="6"/>
  <c r="C50" i="6"/>
  <c r="B50" i="6"/>
  <c r="A50" i="6"/>
  <c r="AG49" i="6"/>
  <c r="H49" i="6"/>
  <c r="G49" i="6"/>
  <c r="F49" i="6"/>
  <c r="E49" i="6"/>
  <c r="D49" i="6"/>
  <c r="C49" i="6"/>
  <c r="B49" i="6"/>
  <c r="A49" i="6"/>
  <c r="AG48" i="6"/>
  <c r="H48" i="6"/>
  <c r="G48" i="6"/>
  <c r="F48" i="6"/>
  <c r="E48" i="6"/>
  <c r="D48" i="6"/>
  <c r="C48" i="6"/>
  <c r="B48" i="6"/>
  <c r="A48" i="6"/>
  <c r="AG47" i="6"/>
  <c r="H47" i="6"/>
  <c r="G47" i="6"/>
  <c r="F47" i="6"/>
  <c r="E47" i="6"/>
  <c r="D47" i="6"/>
  <c r="C47" i="6"/>
  <c r="B47" i="6"/>
  <c r="A47" i="6"/>
  <c r="AG46" i="6"/>
  <c r="H46" i="6"/>
  <c r="G46" i="6"/>
  <c r="F46" i="6"/>
  <c r="E46" i="6"/>
  <c r="D46" i="6"/>
  <c r="C46" i="6"/>
  <c r="B46" i="6"/>
  <c r="A46" i="6"/>
  <c r="AG45" i="6"/>
  <c r="H45" i="6"/>
  <c r="G45" i="6"/>
  <c r="F45" i="6"/>
  <c r="E45" i="6"/>
  <c r="D45" i="6"/>
  <c r="C45" i="6"/>
  <c r="B45" i="6"/>
  <c r="A45" i="6"/>
  <c r="AG44" i="6"/>
  <c r="H44" i="6"/>
  <c r="G44" i="6"/>
  <c r="F44" i="6"/>
  <c r="E44" i="6"/>
  <c r="D44" i="6"/>
  <c r="C44" i="6"/>
  <c r="B44" i="6"/>
  <c r="A44" i="6"/>
  <c r="AG43" i="6"/>
  <c r="H43" i="6"/>
  <c r="G43" i="6"/>
  <c r="F43" i="6"/>
  <c r="E43" i="6"/>
  <c r="D43" i="6"/>
  <c r="C43" i="6"/>
  <c r="B43" i="6"/>
  <c r="A43" i="6"/>
  <c r="AG42" i="6"/>
  <c r="H42" i="6"/>
  <c r="G42" i="6"/>
  <c r="F42" i="6"/>
  <c r="E42" i="6"/>
  <c r="D42" i="6"/>
  <c r="C42" i="6"/>
  <c r="B42" i="6"/>
  <c r="A42" i="6"/>
  <c r="AG41" i="6"/>
  <c r="H41" i="6"/>
  <c r="G41" i="6"/>
  <c r="F41" i="6"/>
  <c r="E41" i="6"/>
  <c r="D41" i="6"/>
  <c r="C41" i="6"/>
  <c r="B41" i="6"/>
  <c r="A41" i="6"/>
  <c r="AG40" i="6"/>
  <c r="H40" i="6"/>
  <c r="G40" i="6"/>
  <c r="F40" i="6"/>
  <c r="E40" i="6"/>
  <c r="D40" i="6"/>
  <c r="C40" i="6"/>
  <c r="B40" i="6"/>
  <c r="A40" i="6"/>
  <c r="AG39" i="6"/>
  <c r="H39" i="6"/>
  <c r="G39" i="6"/>
  <c r="F39" i="6"/>
  <c r="E39" i="6"/>
  <c r="D39" i="6"/>
  <c r="C39" i="6"/>
  <c r="B39" i="6"/>
  <c r="A39" i="6"/>
  <c r="AG38" i="6"/>
  <c r="H38" i="6"/>
  <c r="G38" i="6"/>
  <c r="F38" i="6"/>
  <c r="E38" i="6"/>
  <c r="D38" i="6"/>
  <c r="C38" i="6"/>
  <c r="B38" i="6"/>
  <c r="A38" i="6"/>
  <c r="AG37" i="6"/>
  <c r="H37" i="6"/>
  <c r="G37" i="6"/>
  <c r="F37" i="6"/>
  <c r="E37" i="6"/>
  <c r="D37" i="6"/>
  <c r="C37" i="6"/>
  <c r="B37" i="6"/>
  <c r="A37" i="6"/>
  <c r="AG36" i="6"/>
  <c r="H36" i="6"/>
  <c r="G36" i="6"/>
  <c r="F36" i="6"/>
  <c r="E36" i="6"/>
  <c r="D36" i="6"/>
  <c r="C36" i="6"/>
  <c r="B36" i="6"/>
  <c r="A36" i="6"/>
  <c r="AG35" i="6"/>
  <c r="H35" i="6"/>
  <c r="G35" i="6"/>
  <c r="F35" i="6"/>
  <c r="E35" i="6"/>
  <c r="D35" i="6"/>
  <c r="C35" i="6"/>
  <c r="B35" i="6"/>
  <c r="A35" i="6"/>
  <c r="AG34" i="6"/>
  <c r="H34" i="6"/>
  <c r="G34" i="6"/>
  <c r="F34" i="6"/>
  <c r="E34" i="6"/>
  <c r="D34" i="6"/>
  <c r="C34" i="6"/>
  <c r="B34" i="6"/>
  <c r="A34" i="6"/>
  <c r="AG33" i="6"/>
  <c r="H33" i="6"/>
  <c r="G33" i="6"/>
  <c r="F33" i="6"/>
  <c r="E33" i="6"/>
  <c r="D33" i="6"/>
  <c r="C33" i="6"/>
  <c r="B33" i="6"/>
  <c r="A33" i="6"/>
  <c r="AG32" i="6"/>
  <c r="H32" i="6"/>
  <c r="G32" i="6"/>
  <c r="F32" i="6"/>
  <c r="E32" i="6"/>
  <c r="D32" i="6"/>
  <c r="C32" i="6"/>
  <c r="B32" i="6"/>
  <c r="A32" i="6"/>
  <c r="AG31" i="6"/>
  <c r="H31" i="6"/>
  <c r="G31" i="6"/>
  <c r="F31" i="6"/>
  <c r="E31" i="6"/>
  <c r="D31" i="6"/>
  <c r="C31" i="6"/>
  <c r="B31" i="6"/>
  <c r="A31" i="6"/>
  <c r="AG30" i="6"/>
  <c r="H30" i="6"/>
  <c r="G30" i="6"/>
  <c r="F30" i="6"/>
  <c r="E30" i="6"/>
  <c r="D30" i="6"/>
  <c r="C30" i="6"/>
  <c r="B30" i="6"/>
  <c r="A30" i="6"/>
  <c r="AG29" i="6"/>
  <c r="H29" i="6"/>
  <c r="G29" i="6"/>
  <c r="F29" i="6"/>
  <c r="E29" i="6"/>
  <c r="D29" i="6"/>
  <c r="C29" i="6"/>
  <c r="B29" i="6"/>
  <c r="A29" i="6"/>
  <c r="AG28" i="6"/>
  <c r="H28" i="6"/>
  <c r="G28" i="6"/>
  <c r="F28" i="6"/>
  <c r="E28" i="6"/>
  <c r="D28" i="6"/>
  <c r="C28" i="6"/>
  <c r="B28" i="6"/>
  <c r="A28" i="6"/>
  <c r="AG27" i="6"/>
  <c r="H27" i="6"/>
  <c r="G27" i="6"/>
  <c r="F27" i="6"/>
  <c r="E27" i="6"/>
  <c r="D27" i="6"/>
  <c r="C27" i="6"/>
  <c r="B27" i="6"/>
  <c r="A27" i="6"/>
  <c r="AG26" i="6"/>
  <c r="H26" i="6"/>
  <c r="G26" i="6"/>
  <c r="F26" i="6"/>
  <c r="E26" i="6"/>
  <c r="D26" i="6"/>
  <c r="C26" i="6"/>
  <c r="B26" i="6"/>
  <c r="A26" i="6"/>
  <c r="AG25" i="6"/>
  <c r="H25" i="6"/>
  <c r="G25" i="6"/>
  <c r="F25" i="6"/>
  <c r="E25" i="6"/>
  <c r="D25" i="6"/>
  <c r="C25" i="6"/>
  <c r="B25" i="6"/>
  <c r="A25" i="6"/>
  <c r="AG24" i="6"/>
  <c r="H24" i="6"/>
  <c r="G24" i="6"/>
  <c r="F24" i="6"/>
  <c r="E24" i="6"/>
  <c r="D24" i="6"/>
  <c r="C24" i="6"/>
  <c r="B24" i="6"/>
  <c r="A24" i="6"/>
  <c r="AG23" i="6"/>
  <c r="H23" i="6"/>
  <c r="G23" i="6"/>
  <c r="F23" i="6"/>
  <c r="E23" i="6"/>
  <c r="D23" i="6"/>
  <c r="C23" i="6"/>
  <c r="B23" i="6"/>
  <c r="A23" i="6"/>
  <c r="AG22" i="6"/>
  <c r="H22" i="6"/>
  <c r="G22" i="6"/>
  <c r="F22" i="6"/>
  <c r="E22" i="6"/>
  <c r="D22" i="6"/>
  <c r="C22" i="6"/>
  <c r="B22" i="6"/>
  <c r="A22" i="6"/>
  <c r="AG21" i="6"/>
  <c r="H21" i="6"/>
  <c r="G21" i="6"/>
  <c r="F21" i="6"/>
  <c r="E21" i="6"/>
  <c r="D21" i="6"/>
  <c r="C21" i="6"/>
  <c r="B21" i="6"/>
  <c r="A21" i="6"/>
  <c r="AG20" i="6"/>
  <c r="H20" i="6"/>
  <c r="G20" i="6"/>
  <c r="F20" i="6"/>
  <c r="E20" i="6"/>
  <c r="D20" i="6"/>
  <c r="C20" i="6"/>
  <c r="B20" i="6"/>
  <c r="A20" i="6"/>
  <c r="AG19" i="6"/>
  <c r="H19" i="6"/>
  <c r="G19" i="6"/>
  <c r="F19" i="6"/>
  <c r="E19" i="6"/>
  <c r="D19" i="6"/>
  <c r="C19" i="6"/>
  <c r="B19" i="6"/>
  <c r="A19" i="6"/>
  <c r="AG18" i="6"/>
  <c r="H18" i="6"/>
  <c r="G18" i="6"/>
  <c r="F18" i="6"/>
  <c r="E18" i="6"/>
  <c r="D18" i="6"/>
  <c r="C18" i="6"/>
  <c r="B18" i="6"/>
  <c r="A18" i="6"/>
  <c r="AG15" i="6"/>
  <c r="H15" i="6"/>
  <c r="G15" i="6"/>
  <c r="F15" i="6"/>
  <c r="E15" i="6"/>
  <c r="D15" i="6"/>
  <c r="C15" i="6"/>
  <c r="B15" i="6"/>
  <c r="A15" i="6"/>
  <c r="AG14" i="6"/>
  <c r="H14" i="6"/>
  <c r="G14" i="6"/>
  <c r="F14" i="6"/>
  <c r="E14" i="6"/>
  <c r="D14" i="6"/>
  <c r="C14" i="6"/>
  <c r="B14" i="6"/>
  <c r="A14" i="6"/>
  <c r="AG13" i="6"/>
  <c r="H13" i="6"/>
  <c r="G13" i="6"/>
  <c r="F13" i="6"/>
  <c r="E13" i="6"/>
  <c r="D13" i="6"/>
  <c r="C13" i="6"/>
  <c r="B13" i="6"/>
  <c r="A13" i="6"/>
  <c r="AG12" i="6"/>
  <c r="H12" i="6"/>
  <c r="G12" i="6"/>
  <c r="F12" i="6"/>
  <c r="E12" i="6"/>
  <c r="D12" i="6"/>
  <c r="C12" i="6"/>
  <c r="B12" i="6"/>
  <c r="A12" i="6"/>
  <c r="AG11" i="6"/>
  <c r="H11" i="6"/>
  <c r="G11" i="6"/>
  <c r="F11" i="6"/>
  <c r="E11" i="6"/>
  <c r="D11" i="6"/>
  <c r="C11" i="6"/>
  <c r="B11" i="6"/>
  <c r="A11" i="6"/>
  <c r="AG10" i="6"/>
  <c r="H10" i="6"/>
  <c r="G10" i="6"/>
  <c r="F10" i="6"/>
  <c r="E10" i="6"/>
  <c r="D10" i="6"/>
  <c r="C10" i="6"/>
  <c r="B10" i="6"/>
  <c r="A10" i="6"/>
  <c r="AG9" i="6"/>
  <c r="H9" i="6"/>
  <c r="G9" i="6"/>
  <c r="F9" i="6"/>
  <c r="E9" i="6"/>
  <c r="D9" i="6"/>
  <c r="C9" i="6"/>
  <c r="B9" i="6"/>
  <c r="A9" i="6"/>
  <c r="AG8" i="6"/>
  <c r="H8" i="6"/>
  <c r="G8" i="6"/>
  <c r="F8" i="6"/>
  <c r="E8" i="6"/>
  <c r="D8" i="6"/>
  <c r="C8" i="6"/>
  <c r="B8" i="6"/>
  <c r="A8" i="6"/>
  <c r="AG7" i="6"/>
  <c r="H7" i="6"/>
  <c r="G7" i="6"/>
  <c r="F7" i="6"/>
  <c r="E7" i="6"/>
  <c r="D7" i="6"/>
  <c r="C7" i="6"/>
  <c r="B7" i="6"/>
  <c r="A7" i="6"/>
  <c r="AG6" i="6"/>
  <c r="H6" i="6"/>
  <c r="G6" i="6"/>
  <c r="F6" i="6"/>
  <c r="E6" i="6"/>
  <c r="D6" i="6"/>
  <c r="C6" i="6"/>
  <c r="B6" i="6"/>
  <c r="A6" i="6"/>
  <c r="AG5" i="6"/>
  <c r="H5" i="6"/>
  <c r="G5" i="6"/>
  <c r="F5" i="6"/>
  <c r="E5" i="6"/>
  <c r="D5" i="6"/>
  <c r="C5" i="6"/>
  <c r="B5" i="6"/>
  <c r="A5" i="6"/>
  <c r="AG4" i="6"/>
  <c r="H4" i="6"/>
  <c r="G4" i="6"/>
  <c r="F4" i="6"/>
  <c r="E4" i="6"/>
  <c r="D4" i="6"/>
  <c r="C4" i="6"/>
  <c r="B4" i="6"/>
  <c r="A4" i="6"/>
  <c r="AG3" i="6"/>
  <c r="H3" i="6"/>
  <c r="G3" i="6"/>
  <c r="F3" i="6"/>
  <c r="E3" i="6"/>
  <c r="D3" i="6"/>
  <c r="C3" i="6"/>
  <c r="B3" i="6"/>
  <c r="A3" i="6"/>
  <c r="BT2" i="6"/>
  <c r="BT3" i="6" s="1"/>
  <c r="BS2" i="6"/>
  <c r="BS23" i="6" s="1"/>
  <c r="BR2" i="6"/>
  <c r="BR37" i="6" s="1"/>
  <c r="BQ2" i="6"/>
  <c r="BQ28" i="6" s="1"/>
  <c r="BP2" i="6"/>
  <c r="BP7" i="6" s="1"/>
  <c r="BO2" i="6"/>
  <c r="BO5" i="6" s="1"/>
  <c r="BN2" i="6"/>
  <c r="BN18" i="6" s="1"/>
  <c r="BM2" i="6"/>
  <c r="BM6" i="6" s="1"/>
  <c r="BL2" i="6"/>
  <c r="BL13" i="6" s="1"/>
  <c r="BK2" i="6"/>
  <c r="BK9" i="6" s="1"/>
  <c r="BJ2" i="6"/>
  <c r="BJ5" i="6" s="1"/>
  <c r="BI2" i="6"/>
  <c r="BI24" i="6" s="1"/>
  <c r="BH2" i="6"/>
  <c r="BH35" i="6" s="1"/>
  <c r="BG2" i="6"/>
  <c r="BG26" i="6" s="1"/>
  <c r="BF2" i="6"/>
  <c r="BF78" i="6" s="1"/>
  <c r="BE2" i="6"/>
  <c r="BE30" i="6" s="1"/>
  <c r="BD2" i="6"/>
  <c r="BD9" i="6" s="1"/>
  <c r="BC2" i="6"/>
  <c r="BC6" i="6" s="1"/>
  <c r="BB2" i="6"/>
  <c r="BB12" i="6" s="1"/>
  <c r="BA2" i="6"/>
  <c r="BA6" i="6" s="1"/>
  <c r="AZ2" i="6"/>
  <c r="AZ6" i="6" s="1"/>
  <c r="AY2" i="6"/>
  <c r="AY25" i="6" s="1"/>
  <c r="AX2" i="6"/>
  <c r="AX52" i="6" s="1"/>
  <c r="AW2" i="6"/>
  <c r="AW27" i="6" s="1"/>
  <c r="AV2" i="6"/>
  <c r="AV4" i="6" s="1"/>
  <c r="AU2" i="6"/>
  <c r="AT2" i="6"/>
  <c r="AS2" i="6"/>
  <c r="AS7" i="6" s="1"/>
  <c r="AR2" i="6"/>
  <c r="AR6" i="6" s="1"/>
  <c r="AQ2" i="6"/>
  <c r="AQ6" i="6" s="1"/>
  <c r="AP2" i="6"/>
  <c r="AP6" i="6" s="1"/>
  <c r="AO2" i="6"/>
  <c r="AO26" i="6" s="1"/>
  <c r="AN2" i="6"/>
  <c r="AN32" i="6" s="1"/>
  <c r="AM2" i="6"/>
  <c r="AM33" i="6" s="1"/>
  <c r="AL2" i="6"/>
  <c r="AL5" i="6" s="1"/>
  <c r="AK2" i="6"/>
  <c r="AK7" i="6" s="1"/>
  <c r="AJ2" i="6"/>
  <c r="AJ27" i="6" s="1"/>
  <c r="AI2" i="6"/>
  <c r="AI8" i="6" s="1"/>
  <c r="AH2" i="6"/>
  <c r="AH13" i="6" s="1"/>
  <c r="AF2" i="6"/>
  <c r="AF6" i="6" s="1"/>
  <c r="AE2" i="6"/>
  <c r="AE79" i="6" s="1"/>
  <c r="AD2" i="6"/>
  <c r="AD51" i="6" s="1"/>
  <c r="AC2" i="6"/>
  <c r="AC51" i="6" s="1"/>
  <c r="AB2" i="6"/>
  <c r="AB29" i="6" s="1"/>
  <c r="AA2" i="6"/>
  <c r="AA79" i="6" s="1"/>
  <c r="X2" i="6"/>
  <c r="X29" i="6" s="1"/>
  <c r="W2" i="6"/>
  <c r="W29" i="6" s="1"/>
  <c r="V2" i="6"/>
  <c r="V8" i="6" s="1"/>
  <c r="U2" i="6"/>
  <c r="U10" i="6" s="1"/>
  <c r="T2" i="6"/>
  <c r="T10" i="6" s="1"/>
  <c r="S2" i="6"/>
  <c r="S79" i="6" s="1"/>
  <c r="R2" i="6"/>
  <c r="R27" i="6" s="1"/>
  <c r="Q2" i="6"/>
  <c r="P2" i="6"/>
  <c r="P79" i="6" s="1"/>
  <c r="O2" i="6"/>
  <c r="O19" i="6" s="1"/>
  <c r="N2" i="6"/>
  <c r="N19" i="6" s="1"/>
  <c r="L2" i="6"/>
  <c r="L14" i="6" s="1"/>
  <c r="K2" i="6"/>
  <c r="K11" i="6" s="1"/>
  <c r="J2" i="6"/>
  <c r="J3" i="6" s="1"/>
  <c r="I2" i="6"/>
  <c r="I79" i="6" s="1"/>
  <c r="H2" i="6"/>
  <c r="G2" i="6"/>
  <c r="F2" i="6"/>
  <c r="E2" i="6"/>
  <c r="D2" i="6"/>
  <c r="C2" i="6"/>
  <c r="B2" i="6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18" i="5"/>
  <c r="H17" i="5"/>
  <c r="H16" i="5"/>
  <c r="H15" i="5"/>
  <c r="H14" i="5"/>
  <c r="H13" i="5"/>
  <c r="H12" i="5"/>
  <c r="H11" i="5"/>
  <c r="H10" i="5"/>
  <c r="H9" i="5"/>
  <c r="H8" i="5"/>
  <c r="H6" i="5"/>
  <c r="H5" i="5"/>
  <c r="H4" i="5"/>
  <c r="H3" i="5"/>
  <c r="A83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86" i="4"/>
  <c r="A85" i="4"/>
  <c r="A84" i="4"/>
  <c r="A29" i="4"/>
  <c r="A28" i="4"/>
  <c r="A27" i="4"/>
  <c r="A26" i="4"/>
  <c r="A25" i="4"/>
  <c r="A24" i="4"/>
  <c r="A23" i="4"/>
  <c r="A22" i="4"/>
  <c r="A21" i="4"/>
  <c r="A20" i="4"/>
  <c r="A19" i="4"/>
  <c r="A18" i="4"/>
  <c r="A14" i="4"/>
  <c r="A13" i="4"/>
  <c r="A12" i="4"/>
  <c r="A11" i="4"/>
  <c r="A10" i="4"/>
  <c r="A9" i="4"/>
  <c r="A8" i="4"/>
  <c r="A7" i="4"/>
  <c r="A6" i="4"/>
  <c r="A5" i="4"/>
  <c r="A4" i="4"/>
  <c r="A3" i="4"/>
  <c r="A16" i="4"/>
  <c r="B19" i="5" l="1"/>
  <c r="I19" i="5"/>
  <c r="J19" i="5" s="1"/>
  <c r="G19" i="5"/>
  <c r="F19" i="5"/>
  <c r="E19" i="5"/>
  <c r="D19" i="5"/>
  <c r="C19" i="5"/>
  <c r="K19" i="5"/>
  <c r="BS17" i="6"/>
  <c r="BI17" i="6"/>
  <c r="AY17" i="6"/>
  <c r="AO17" i="6"/>
  <c r="AE17" i="6"/>
  <c r="T17" i="6"/>
  <c r="I17" i="6"/>
  <c r="BR16" i="6"/>
  <c r="BH16" i="6"/>
  <c r="AX16" i="6"/>
  <c r="AN16" i="6"/>
  <c r="AD16" i="6"/>
  <c r="S16" i="6"/>
  <c r="BR17" i="6"/>
  <c r="BH17" i="6"/>
  <c r="AX17" i="6"/>
  <c r="AN17" i="6"/>
  <c r="AD17" i="6"/>
  <c r="S17" i="6"/>
  <c r="BQ16" i="6"/>
  <c r="BG16" i="6"/>
  <c r="AW16" i="6"/>
  <c r="AM16" i="6"/>
  <c r="AC16" i="6"/>
  <c r="R16" i="6"/>
  <c r="BQ17" i="6"/>
  <c r="BG17" i="6"/>
  <c r="AW17" i="6"/>
  <c r="AM17" i="6"/>
  <c r="AC17" i="6"/>
  <c r="R17" i="6"/>
  <c r="BP16" i="6"/>
  <c r="BF16" i="6"/>
  <c r="AV16" i="6"/>
  <c r="AL16" i="6"/>
  <c r="AB16" i="6"/>
  <c r="Q16" i="6"/>
  <c r="BP17" i="6"/>
  <c r="BF17" i="6"/>
  <c r="AV17" i="6"/>
  <c r="AL17" i="6"/>
  <c r="AB17" i="6"/>
  <c r="Q17" i="6"/>
  <c r="BO16" i="6"/>
  <c r="BE16" i="6"/>
  <c r="AU16" i="6"/>
  <c r="AK16" i="6"/>
  <c r="AA16" i="6"/>
  <c r="P16" i="6"/>
  <c r="BO17" i="6"/>
  <c r="BE17" i="6"/>
  <c r="AU17" i="6"/>
  <c r="AK17" i="6"/>
  <c r="AA17" i="6"/>
  <c r="P17" i="6"/>
  <c r="BN16" i="6"/>
  <c r="BD16" i="6"/>
  <c r="AT16" i="6"/>
  <c r="AJ16" i="6"/>
  <c r="O16" i="6"/>
  <c r="BN17" i="6"/>
  <c r="BD17" i="6"/>
  <c r="AT17" i="6"/>
  <c r="AJ17" i="6"/>
  <c r="O17" i="6"/>
  <c r="BM16" i="6"/>
  <c r="BC16" i="6"/>
  <c r="AS16" i="6"/>
  <c r="AI16" i="6"/>
  <c r="X16" i="6"/>
  <c r="N16" i="6"/>
  <c r="BM17" i="6"/>
  <c r="BC17" i="6"/>
  <c r="AS17" i="6"/>
  <c r="AI17" i="6"/>
  <c r="X17" i="6"/>
  <c r="N17" i="6"/>
  <c r="BL16" i="6"/>
  <c r="BB16" i="6"/>
  <c r="AR16" i="6"/>
  <c r="AH16" i="6"/>
  <c r="W16" i="6"/>
  <c r="L16" i="6"/>
  <c r="BL17" i="6"/>
  <c r="BB17" i="6"/>
  <c r="AR17" i="6"/>
  <c r="AH17" i="6"/>
  <c r="W17" i="6"/>
  <c r="L17" i="6"/>
  <c r="BK16" i="6"/>
  <c r="BA16" i="6"/>
  <c r="AQ16" i="6"/>
  <c r="V16" i="6"/>
  <c r="K16" i="6"/>
  <c r="BK17" i="6"/>
  <c r="BA17" i="6"/>
  <c r="AQ17" i="6"/>
  <c r="V17" i="6"/>
  <c r="K17" i="6"/>
  <c r="BT16" i="6"/>
  <c r="BJ16" i="6"/>
  <c r="AZ16" i="6"/>
  <c r="AP16" i="6"/>
  <c r="AF16" i="6"/>
  <c r="U16" i="6"/>
  <c r="J16" i="6"/>
  <c r="BT17" i="6"/>
  <c r="BJ17" i="6"/>
  <c r="AZ17" i="6"/>
  <c r="AP17" i="6"/>
  <c r="AF17" i="6"/>
  <c r="U17" i="6"/>
  <c r="J17" i="6"/>
  <c r="BS16" i="6"/>
  <c r="BI16" i="6"/>
  <c r="AY16" i="6"/>
  <c r="AO16" i="6"/>
  <c r="AE16" i="6"/>
  <c r="T16" i="6"/>
  <c r="I16" i="6"/>
  <c r="B7" i="5"/>
  <c r="I7" i="5"/>
  <c r="J7" i="5" s="1"/>
  <c r="K7" i="5"/>
  <c r="G7" i="5"/>
  <c r="F7" i="5"/>
  <c r="BQ5" i="6"/>
  <c r="BG6" i="6"/>
  <c r="E7" i="5"/>
  <c r="D7" i="5"/>
  <c r="C7" i="5"/>
  <c r="AS81" i="6"/>
  <c r="AI81" i="6"/>
  <c r="X81" i="6"/>
  <c r="O81" i="6"/>
  <c r="AN80" i="6"/>
  <c r="AD80" i="6"/>
  <c r="S80" i="6"/>
  <c r="I80" i="6"/>
  <c r="AR81" i="6"/>
  <c r="AH81" i="6"/>
  <c r="W81" i="6"/>
  <c r="N81" i="6"/>
  <c r="AM80" i="6"/>
  <c r="AC80" i="6"/>
  <c r="AQ81" i="6"/>
  <c r="V81" i="6"/>
  <c r="L81" i="6"/>
  <c r="AL80" i="6"/>
  <c r="AB80" i="6"/>
  <c r="R80" i="6"/>
  <c r="AP81" i="6"/>
  <c r="AF81" i="6"/>
  <c r="U81" i="6"/>
  <c r="K81" i="6"/>
  <c r="AU80" i="6"/>
  <c r="AK80" i="6"/>
  <c r="AA80" i="6"/>
  <c r="Q80" i="6"/>
  <c r="AO81" i="6"/>
  <c r="AE81" i="6"/>
  <c r="T81" i="6"/>
  <c r="J81" i="6"/>
  <c r="AT80" i="6"/>
  <c r="AJ80" i="6"/>
  <c r="P80" i="6"/>
  <c r="AN81" i="6"/>
  <c r="AD81" i="6"/>
  <c r="S81" i="6"/>
  <c r="I81" i="6"/>
  <c r="AS80" i="6"/>
  <c r="AI80" i="6"/>
  <c r="X80" i="6"/>
  <c r="O80" i="6"/>
  <c r="AM81" i="6"/>
  <c r="AC81" i="6"/>
  <c r="AR80" i="6"/>
  <c r="AH80" i="6"/>
  <c r="W80" i="6"/>
  <c r="N80" i="6"/>
  <c r="AL81" i="6"/>
  <c r="AB81" i="6"/>
  <c r="R81" i="6"/>
  <c r="AQ80" i="6"/>
  <c r="V80" i="6"/>
  <c r="L80" i="6"/>
  <c r="AU81" i="6"/>
  <c r="AK81" i="6"/>
  <c r="AA81" i="6"/>
  <c r="Q81" i="6"/>
  <c r="AP80" i="6"/>
  <c r="AF80" i="6"/>
  <c r="U80" i="6"/>
  <c r="K80" i="6"/>
  <c r="AT81" i="6"/>
  <c r="AJ81" i="6"/>
  <c r="P81" i="6"/>
  <c r="AO80" i="6"/>
  <c r="AE80" i="6"/>
  <c r="T80" i="6"/>
  <c r="J80" i="6"/>
  <c r="E20" i="5"/>
  <c r="F20" i="5"/>
  <c r="G20" i="5"/>
  <c r="B20" i="5"/>
  <c r="C20" i="5"/>
  <c r="D20" i="5"/>
  <c r="I20" i="5"/>
  <c r="J20" i="5" s="1"/>
  <c r="BO3" i="6"/>
  <c r="AB5" i="6"/>
  <c r="BG3" i="6"/>
  <c r="BN15" i="6"/>
  <c r="BD18" i="6"/>
  <c r="K20" i="5"/>
  <c r="BD4" i="6"/>
  <c r="BT79" i="6"/>
  <c r="BJ79" i="6"/>
  <c r="AZ79" i="6"/>
  <c r="BM78" i="6"/>
  <c r="BC78" i="6"/>
  <c r="BN5" i="6"/>
  <c r="BS79" i="6"/>
  <c r="BI79" i="6"/>
  <c r="AY79" i="6"/>
  <c r="BL78" i="6"/>
  <c r="BB78" i="6"/>
  <c r="BD7" i="6"/>
  <c r="BR79" i="6"/>
  <c r="BH79" i="6"/>
  <c r="AX79" i="6"/>
  <c r="BK78" i="6"/>
  <c r="BA78" i="6"/>
  <c r="BE7" i="6"/>
  <c r="BG8" i="6"/>
  <c r="BQ9" i="6"/>
  <c r="AW10" i="6"/>
  <c r="BQ79" i="6"/>
  <c r="BG79" i="6"/>
  <c r="AW79" i="6"/>
  <c r="BT78" i="6"/>
  <c r="BJ78" i="6"/>
  <c r="AZ78" i="6"/>
  <c r="BR33" i="6"/>
  <c r="AW34" i="6"/>
  <c r="BP79" i="6"/>
  <c r="BF79" i="6"/>
  <c r="AV79" i="6"/>
  <c r="BS78" i="6"/>
  <c r="BI78" i="6"/>
  <c r="AY78" i="6"/>
  <c r="AY23" i="6"/>
  <c r="BG31" i="6"/>
  <c r="BO79" i="6"/>
  <c r="BE79" i="6"/>
  <c r="BR78" i="6"/>
  <c r="BH78" i="6"/>
  <c r="AX78" i="6"/>
  <c r="BN79" i="6"/>
  <c r="BD79" i="6"/>
  <c r="BQ78" i="6"/>
  <c r="BG78" i="6"/>
  <c r="AW78" i="6"/>
  <c r="BM79" i="6"/>
  <c r="BC79" i="6"/>
  <c r="BP78" i="6"/>
  <c r="AV78" i="6"/>
  <c r="AC4" i="6"/>
  <c r="BL79" i="6"/>
  <c r="BB79" i="6"/>
  <c r="BO78" i="6"/>
  <c r="BE78" i="6"/>
  <c r="BK79" i="6"/>
  <c r="BA79" i="6"/>
  <c r="BN78" i="6"/>
  <c r="BD78" i="6"/>
  <c r="AP79" i="6"/>
  <c r="AF79" i="6"/>
  <c r="T79" i="6"/>
  <c r="J79" i="6"/>
  <c r="AO78" i="6"/>
  <c r="AE78" i="6"/>
  <c r="S78" i="6"/>
  <c r="I78" i="6"/>
  <c r="AO79" i="6"/>
  <c r="AN78" i="6"/>
  <c r="AD78" i="6"/>
  <c r="AM10" i="6"/>
  <c r="AN79" i="6"/>
  <c r="AD79" i="6"/>
  <c r="AM78" i="6"/>
  <c r="AC78" i="6"/>
  <c r="R78" i="6"/>
  <c r="V3" i="6"/>
  <c r="AM79" i="6"/>
  <c r="AC79" i="6"/>
  <c r="R79" i="6"/>
  <c r="AL78" i="6"/>
  <c r="AB78" i="6"/>
  <c r="Q78" i="6"/>
  <c r="AL79" i="6"/>
  <c r="AB79" i="6"/>
  <c r="Q79" i="6"/>
  <c r="AU78" i="6"/>
  <c r="AK78" i="6"/>
  <c r="AA78" i="6"/>
  <c r="P78" i="6"/>
  <c r="Q4" i="6"/>
  <c r="AU79" i="6"/>
  <c r="AK79" i="6"/>
  <c r="AT78" i="6"/>
  <c r="AJ78" i="6"/>
  <c r="X78" i="6"/>
  <c r="O78" i="6"/>
  <c r="AT79" i="6"/>
  <c r="AJ79" i="6"/>
  <c r="X79" i="6"/>
  <c r="O79" i="6"/>
  <c r="AS78" i="6"/>
  <c r="AI78" i="6"/>
  <c r="W78" i="6"/>
  <c r="N78" i="6"/>
  <c r="AS79" i="6"/>
  <c r="AI79" i="6"/>
  <c r="W79" i="6"/>
  <c r="N79" i="6"/>
  <c r="AR78" i="6"/>
  <c r="AH78" i="6"/>
  <c r="V78" i="6"/>
  <c r="L78" i="6"/>
  <c r="AR79" i="6"/>
  <c r="AH79" i="6"/>
  <c r="V79" i="6"/>
  <c r="L79" i="6"/>
  <c r="AQ78" i="6"/>
  <c r="U78" i="6"/>
  <c r="K78" i="6"/>
  <c r="Q6" i="6"/>
  <c r="AQ79" i="6"/>
  <c r="U79" i="6"/>
  <c r="K79" i="6"/>
  <c r="AP78" i="6"/>
  <c r="AF78" i="6"/>
  <c r="T78" i="6"/>
  <c r="J78" i="6"/>
  <c r="BI27" i="6"/>
  <c r="BQ3" i="6"/>
  <c r="AM6" i="6"/>
  <c r="BG7" i="6"/>
  <c r="Q8" i="6"/>
  <c r="BG10" i="6"/>
  <c r="BR38" i="6"/>
  <c r="BD6" i="6"/>
  <c r="BQ7" i="6"/>
  <c r="BN10" i="6"/>
  <c r="AI11" i="6"/>
  <c r="AW4" i="6"/>
  <c r="BE6" i="6"/>
  <c r="AW8" i="6"/>
  <c r="Q9" i="6"/>
  <c r="AM11" i="6"/>
  <c r="BN12" i="6"/>
  <c r="Q32" i="6"/>
  <c r="AD3" i="6"/>
  <c r="BG4" i="6"/>
  <c r="BN6" i="6"/>
  <c r="AM9" i="6"/>
  <c r="AW5" i="6"/>
  <c r="BQ6" i="6"/>
  <c r="AM7" i="6"/>
  <c r="AW9" i="6"/>
  <c r="BG25" i="6"/>
  <c r="AU3" i="6"/>
  <c r="BG5" i="6"/>
  <c r="AW7" i="6"/>
  <c r="BG9" i="6"/>
  <c r="BQ25" i="6"/>
  <c r="BC3" i="6"/>
  <c r="BM5" i="6"/>
  <c r="BC7" i="6"/>
  <c r="BM9" i="6"/>
  <c r="BS25" i="6"/>
  <c r="AX26" i="6"/>
  <c r="AY27" i="6"/>
  <c r="AD28" i="6"/>
  <c r="R4" i="6"/>
  <c r="X6" i="6"/>
  <c r="BL6" i="6"/>
  <c r="BD11" i="6"/>
  <c r="X12" i="6"/>
  <c r="BR29" i="6"/>
  <c r="BH31" i="6"/>
  <c r="V4" i="6"/>
  <c r="AS5" i="6"/>
  <c r="BO7" i="6"/>
  <c r="J8" i="6"/>
  <c r="BL9" i="6"/>
  <c r="BN11" i="6"/>
  <c r="R13" i="6"/>
  <c r="BR25" i="6"/>
  <c r="AX32" i="6"/>
  <c r="AW3" i="6"/>
  <c r="AD4" i="6"/>
  <c r="BE5" i="6"/>
  <c r="BO6" i="6"/>
  <c r="BO9" i="6"/>
  <c r="BD13" i="6"/>
  <c r="AX34" i="6"/>
  <c r="BN13" i="6"/>
  <c r="BB14" i="6"/>
  <c r="R15" i="6"/>
  <c r="AD23" i="6"/>
  <c r="BH26" i="6"/>
  <c r="BR34" i="6"/>
  <c r="AX35" i="6"/>
  <c r="O3" i="6"/>
  <c r="BE3" i="6"/>
  <c r="BK5" i="6"/>
  <c r="BB6" i="6"/>
  <c r="BD8" i="6"/>
  <c r="BD14" i="6"/>
  <c r="AC15" i="6"/>
  <c r="BI26" i="6"/>
  <c r="R3" i="6"/>
  <c r="AZ4" i="6"/>
  <c r="BL5" i="6"/>
  <c r="BA7" i="6"/>
  <c r="U9" i="6"/>
  <c r="BA10" i="6"/>
  <c r="X19" i="6"/>
  <c r="V20" i="6"/>
  <c r="AN23" i="6"/>
  <c r="AC24" i="6"/>
  <c r="BS26" i="6"/>
  <c r="AX27" i="6"/>
  <c r="BL3" i="6"/>
  <c r="BR24" i="6"/>
  <c r="BK3" i="6"/>
  <c r="AC3" i="6"/>
  <c r="BT4" i="6"/>
  <c r="AC5" i="6"/>
  <c r="R6" i="6"/>
  <c r="BJ6" i="6"/>
  <c r="BH25" i="6"/>
  <c r="AN28" i="6"/>
  <c r="BR30" i="6"/>
  <c r="AK3" i="6"/>
  <c r="AK4" i="6"/>
  <c r="O5" i="6"/>
  <c r="AI5" i="6"/>
  <c r="AB6" i="6"/>
  <c r="AC7" i="6"/>
  <c r="X8" i="6"/>
  <c r="AU8" i="6"/>
  <c r="AC9" i="6"/>
  <c r="N10" i="6"/>
  <c r="O11" i="6"/>
  <c r="AC12" i="6"/>
  <c r="R14" i="6"/>
  <c r="AD24" i="6"/>
  <c r="AN29" i="6"/>
  <c r="AT20" i="6"/>
  <c r="K3" i="6"/>
  <c r="W3" i="6"/>
  <c r="AM3" i="6"/>
  <c r="J4" i="6"/>
  <c r="W4" i="6"/>
  <c r="AM4" i="6"/>
  <c r="Q5" i="6"/>
  <c r="AJ5" i="6"/>
  <c r="AC6" i="6"/>
  <c r="AF7" i="6"/>
  <c r="AB8" i="6"/>
  <c r="R10" i="6"/>
  <c r="R11" i="6"/>
  <c r="W14" i="6"/>
  <c r="AT15" i="6"/>
  <c r="R18" i="6"/>
  <c r="AN33" i="6"/>
  <c r="N7" i="6"/>
  <c r="AT7" i="6"/>
  <c r="AJ8" i="6"/>
  <c r="U3" i="6"/>
  <c r="AJ3" i="6"/>
  <c r="U4" i="6"/>
  <c r="AJ4" i="6"/>
  <c r="N5" i="6"/>
  <c r="U7" i="6"/>
  <c r="W8" i="6"/>
  <c r="AT8" i="6"/>
  <c r="AB9" i="6"/>
  <c r="N11" i="6"/>
  <c r="AR13" i="6"/>
  <c r="L3" i="6"/>
  <c r="X3" i="6"/>
  <c r="AS3" i="6"/>
  <c r="K4" i="6"/>
  <c r="X4" i="6"/>
  <c r="AT4" i="6"/>
  <c r="R5" i="6"/>
  <c r="AK5" i="6"/>
  <c r="J6" i="6"/>
  <c r="AC8" i="6"/>
  <c r="N9" i="6"/>
  <c r="AI9" i="6"/>
  <c r="W10" i="6"/>
  <c r="AC11" i="6"/>
  <c r="AR12" i="6"/>
  <c r="AC14" i="6"/>
  <c r="AC18" i="6"/>
  <c r="AO24" i="6"/>
  <c r="R25" i="6"/>
  <c r="AD39" i="6"/>
  <c r="N3" i="6"/>
  <c r="AB3" i="6"/>
  <c r="AT3" i="6"/>
  <c r="L4" i="6"/>
  <c r="AB4" i="6"/>
  <c r="AU4" i="6"/>
  <c r="AM5" i="6"/>
  <c r="L6" i="6"/>
  <c r="AJ6" i="6"/>
  <c r="AI7" i="6"/>
  <c r="AF8" i="6"/>
  <c r="O9" i="6"/>
  <c r="AK9" i="6"/>
  <c r="AC10" i="6"/>
  <c r="AT12" i="6"/>
  <c r="O13" i="6"/>
  <c r="AC23" i="6"/>
  <c r="AN27" i="6"/>
  <c r="N4" i="6"/>
  <c r="W5" i="6"/>
  <c r="N6" i="6"/>
  <c r="AH14" i="6"/>
  <c r="AH18" i="6"/>
  <c r="AM30" i="6"/>
  <c r="Q3" i="6"/>
  <c r="O4" i="6"/>
  <c r="X5" i="6"/>
  <c r="AU5" i="6"/>
  <c r="O6" i="6"/>
  <c r="L8" i="6"/>
  <c r="AH8" i="6"/>
  <c r="R9" i="6"/>
  <c r="AU9" i="6"/>
  <c r="AJ10" i="6"/>
  <c r="AJ11" i="6"/>
  <c r="AC13" i="6"/>
  <c r="AT14" i="6"/>
  <c r="AC28" i="6"/>
  <c r="AN30" i="6"/>
  <c r="AH3" i="6"/>
  <c r="AH4" i="6"/>
  <c r="K5" i="6"/>
  <c r="Q7" i="6"/>
  <c r="AU7" i="6"/>
  <c r="R8" i="6"/>
  <c r="AK8" i="6"/>
  <c r="W9" i="6"/>
  <c r="R12" i="6"/>
  <c r="U15" i="6"/>
  <c r="AO23" i="6"/>
  <c r="R24" i="6"/>
  <c r="R32" i="6"/>
  <c r="T3" i="6"/>
  <c r="AI3" i="6"/>
  <c r="AI4" i="6"/>
  <c r="L5" i="6"/>
  <c r="AD5" i="6"/>
  <c r="V6" i="6"/>
  <c r="R7" i="6"/>
  <c r="U8" i="6"/>
  <c r="AM8" i="6"/>
  <c r="X9" i="6"/>
  <c r="W12" i="6"/>
  <c r="AJ13" i="6"/>
  <c r="W15" i="6"/>
  <c r="AM28" i="6"/>
  <c r="AD32" i="6"/>
  <c r="B27" i="5"/>
  <c r="K27" i="5"/>
  <c r="K37" i="5"/>
  <c r="K28" i="5"/>
  <c r="K9" i="5"/>
  <c r="K18" i="5"/>
  <c r="K29" i="5"/>
  <c r="K11" i="5"/>
  <c r="K22" i="5"/>
  <c r="K12" i="5"/>
  <c r="K23" i="5"/>
  <c r="K32" i="5"/>
  <c r="K24" i="5"/>
  <c r="K33" i="5"/>
  <c r="K25" i="5"/>
  <c r="K34" i="5"/>
  <c r="K4" i="5"/>
  <c r="K14" i="5"/>
  <c r="K8" i="5"/>
  <c r="K17" i="5"/>
  <c r="BJ3" i="6"/>
  <c r="AF4" i="6"/>
  <c r="BP4" i="6"/>
  <c r="AI10" i="6"/>
  <c r="K6" i="5"/>
  <c r="K16" i="5"/>
  <c r="K26" i="5"/>
  <c r="K31" i="5"/>
  <c r="K36" i="5"/>
  <c r="K5" i="5"/>
  <c r="K15" i="5"/>
  <c r="K40" i="5"/>
  <c r="P76" i="6"/>
  <c r="P82" i="6"/>
  <c r="P73" i="6"/>
  <c r="P72" i="6"/>
  <c r="P77" i="6"/>
  <c r="P75" i="6"/>
  <c r="P70" i="6"/>
  <c r="P69" i="6"/>
  <c r="P68" i="6"/>
  <c r="P67" i="6"/>
  <c r="P66" i="6"/>
  <c r="P65" i="6"/>
  <c r="P63" i="6"/>
  <c r="P56" i="6"/>
  <c r="P71" i="6"/>
  <c r="P60" i="6"/>
  <c r="P62" i="6"/>
  <c r="P55" i="6"/>
  <c r="P74" i="6"/>
  <c r="P57" i="6"/>
  <c r="P53" i="6"/>
  <c r="P50" i="6"/>
  <c r="P54" i="6"/>
  <c r="P48" i="6"/>
  <c r="P47" i="6"/>
  <c r="P46" i="6"/>
  <c r="P45" i="6"/>
  <c r="P44" i="6"/>
  <c r="P43" i="6"/>
  <c r="P42" i="6"/>
  <c r="P51" i="6"/>
  <c r="P52" i="6"/>
  <c r="P40" i="6"/>
  <c r="P38" i="6"/>
  <c r="P35" i="6"/>
  <c r="P31" i="6"/>
  <c r="P28" i="6"/>
  <c r="P27" i="6"/>
  <c r="P26" i="6"/>
  <c r="P25" i="6"/>
  <c r="P24" i="6"/>
  <c r="P23" i="6"/>
  <c r="P59" i="6"/>
  <c r="P64" i="6"/>
  <c r="P49" i="6"/>
  <c r="P36" i="6"/>
  <c r="P61" i="6"/>
  <c r="P58" i="6"/>
  <c r="P41" i="6"/>
  <c r="P33" i="6"/>
  <c r="P30" i="6"/>
  <c r="P39" i="6"/>
  <c r="P34" i="6"/>
  <c r="P29" i="6"/>
  <c r="P22" i="6"/>
  <c r="P21" i="6"/>
  <c r="P20" i="6"/>
  <c r="P19" i="6"/>
  <c r="P18" i="6"/>
  <c r="P15" i="6"/>
  <c r="P14" i="6"/>
  <c r="P13" i="6"/>
  <c r="P12" i="6"/>
  <c r="P11" i="6"/>
  <c r="P10" i="6"/>
  <c r="P32" i="6"/>
  <c r="P37" i="6"/>
  <c r="P8" i="6"/>
  <c r="P3" i="6"/>
  <c r="P4" i="6"/>
  <c r="P9" i="6"/>
  <c r="AA76" i="6"/>
  <c r="AA82" i="6"/>
  <c r="AA73" i="6"/>
  <c r="AA77" i="6"/>
  <c r="AA72" i="6"/>
  <c r="AA70" i="6"/>
  <c r="AA69" i="6"/>
  <c r="AA68" i="6"/>
  <c r="AA67" i="6"/>
  <c r="AA66" i="6"/>
  <c r="AA65" i="6"/>
  <c r="AA60" i="6"/>
  <c r="AA63" i="6"/>
  <c r="AA71" i="6"/>
  <c r="AA62" i="6"/>
  <c r="AA74" i="6"/>
  <c r="AA57" i="6"/>
  <c r="AA59" i="6"/>
  <c r="AA56" i="6"/>
  <c r="AA51" i="6"/>
  <c r="AA64" i="6"/>
  <c r="AA55" i="6"/>
  <c r="AA53" i="6"/>
  <c r="AA50" i="6"/>
  <c r="AA48" i="6"/>
  <c r="AA47" i="6"/>
  <c r="AA46" i="6"/>
  <c r="AA45" i="6"/>
  <c r="AA44" i="6"/>
  <c r="AA43" i="6"/>
  <c r="AA42" i="6"/>
  <c r="AA75" i="6"/>
  <c r="AA61" i="6"/>
  <c r="AA58" i="6"/>
  <c r="AA49" i="6"/>
  <c r="AA28" i="6"/>
  <c r="AA27" i="6"/>
  <c r="AA26" i="6"/>
  <c r="AA25" i="6"/>
  <c r="AA24" i="6"/>
  <c r="AA23" i="6"/>
  <c r="AA41" i="6"/>
  <c r="AA54" i="6"/>
  <c r="AA37" i="6"/>
  <c r="AA32" i="6"/>
  <c r="AA36" i="6"/>
  <c r="AA40" i="6"/>
  <c r="AA22" i="6"/>
  <c r="AA21" i="6"/>
  <c r="AA20" i="6"/>
  <c r="AA19" i="6"/>
  <c r="AA18" i="6"/>
  <c r="AA15" i="6"/>
  <c r="AA14" i="6"/>
  <c r="AA13" i="6"/>
  <c r="AA12" i="6"/>
  <c r="AA11" i="6"/>
  <c r="AA10" i="6"/>
  <c r="AA38" i="6"/>
  <c r="AA52" i="6"/>
  <c r="AA39" i="6"/>
  <c r="AA35" i="6"/>
  <c r="AA34" i="6"/>
  <c r="AA30" i="6"/>
  <c r="AA31" i="6"/>
  <c r="AA29" i="6"/>
  <c r="AA8" i="6"/>
  <c r="AA33" i="6"/>
  <c r="AL76" i="6"/>
  <c r="AL82" i="6"/>
  <c r="AL73" i="6"/>
  <c r="AL77" i="6"/>
  <c r="AL74" i="6"/>
  <c r="AL72" i="6"/>
  <c r="AL70" i="6"/>
  <c r="AL69" i="6"/>
  <c r="AL68" i="6"/>
  <c r="AL75" i="6"/>
  <c r="AL60" i="6"/>
  <c r="AL67" i="6"/>
  <c r="AL65" i="6"/>
  <c r="AL63" i="6"/>
  <c r="AL62" i="6"/>
  <c r="AL57" i="6"/>
  <c r="AL51" i="6"/>
  <c r="AL58" i="6"/>
  <c r="AL61" i="6"/>
  <c r="AL59" i="6"/>
  <c r="AL56" i="6"/>
  <c r="AL48" i="6"/>
  <c r="AL47" i="6"/>
  <c r="AL46" i="6"/>
  <c r="AL45" i="6"/>
  <c r="AL44" i="6"/>
  <c r="AL43" i="6"/>
  <c r="AL42" i="6"/>
  <c r="AL41" i="6"/>
  <c r="AL40" i="6"/>
  <c r="AL39" i="6"/>
  <c r="AL38" i="6"/>
  <c r="AL37" i="6"/>
  <c r="AL36" i="6"/>
  <c r="AL35" i="6"/>
  <c r="AL71" i="6"/>
  <c r="AL55" i="6"/>
  <c r="AL50" i="6"/>
  <c r="AL64" i="6"/>
  <c r="AL28" i="6"/>
  <c r="AL27" i="6"/>
  <c r="AL26" i="6"/>
  <c r="AL25" i="6"/>
  <c r="AL24" i="6"/>
  <c r="AL23" i="6"/>
  <c r="AL53" i="6"/>
  <c r="AL66" i="6"/>
  <c r="AL52" i="6"/>
  <c r="AL54" i="6"/>
  <c r="AL32" i="6"/>
  <c r="AL49" i="6"/>
  <c r="AL34" i="6"/>
  <c r="AL22" i="6"/>
  <c r="AL21" i="6"/>
  <c r="AL20" i="6"/>
  <c r="AL19" i="6"/>
  <c r="AL18" i="6"/>
  <c r="AL15" i="6"/>
  <c r="AL14" i="6"/>
  <c r="AL13" i="6"/>
  <c r="AL12" i="6"/>
  <c r="AL11" i="6"/>
  <c r="AL10" i="6"/>
  <c r="AL33" i="6"/>
  <c r="AL30" i="6"/>
  <c r="AL31" i="6"/>
  <c r="AL29" i="6"/>
  <c r="AL7" i="6"/>
  <c r="AL8" i="6"/>
  <c r="AV82" i="6"/>
  <c r="AV75" i="6"/>
  <c r="AV70" i="6"/>
  <c r="AV69" i="6"/>
  <c r="AV68" i="6"/>
  <c r="AV74" i="6"/>
  <c r="AV72" i="6"/>
  <c r="AV66" i="6"/>
  <c r="AV57" i="6"/>
  <c r="AV60" i="6"/>
  <c r="AV63" i="6"/>
  <c r="AV73" i="6"/>
  <c r="AV77" i="6"/>
  <c r="AV76" i="6"/>
  <c r="AV64" i="6"/>
  <c r="AV54" i="6"/>
  <c r="AV51" i="6"/>
  <c r="AV71" i="6"/>
  <c r="AV62" i="6"/>
  <c r="AV48" i="6"/>
  <c r="AV47" i="6"/>
  <c r="AV46" i="6"/>
  <c r="AV45" i="6"/>
  <c r="AV44" i="6"/>
  <c r="AV43" i="6"/>
  <c r="AV42" i="6"/>
  <c r="AV41" i="6"/>
  <c r="AV40" i="6"/>
  <c r="AV39" i="6"/>
  <c r="AV38" i="6"/>
  <c r="AV37" i="6"/>
  <c r="AV36" i="6"/>
  <c r="AV35" i="6"/>
  <c r="AV65" i="6"/>
  <c r="AV49" i="6"/>
  <c r="AV32" i="6"/>
  <c r="AV27" i="6"/>
  <c r="AV26" i="6"/>
  <c r="AV25" i="6"/>
  <c r="AV24" i="6"/>
  <c r="AV23" i="6"/>
  <c r="AV28" i="6"/>
  <c r="AV55" i="6"/>
  <c r="AV34" i="6"/>
  <c r="AV59" i="6"/>
  <c r="AV61" i="6"/>
  <c r="AV67" i="6"/>
  <c r="AV58" i="6"/>
  <c r="AV56" i="6"/>
  <c r="AV53" i="6"/>
  <c r="AV52" i="6"/>
  <c r="AV50" i="6"/>
  <c r="AV33" i="6"/>
  <c r="AV30" i="6"/>
  <c r="AV29" i="6"/>
  <c r="AV31" i="6"/>
  <c r="AV22" i="6"/>
  <c r="AV21" i="6"/>
  <c r="AV20" i="6"/>
  <c r="AV19" i="6"/>
  <c r="AV18" i="6"/>
  <c r="AV15" i="6"/>
  <c r="AV14" i="6"/>
  <c r="AV13" i="6"/>
  <c r="AV12" i="6"/>
  <c r="AV11" i="6"/>
  <c r="AV10" i="6"/>
  <c r="AV9" i="6"/>
  <c r="AV7" i="6"/>
  <c r="BF76" i="6"/>
  <c r="BF75" i="6"/>
  <c r="BF77" i="6"/>
  <c r="BF70" i="6"/>
  <c r="BF69" i="6"/>
  <c r="BF68" i="6"/>
  <c r="BF67" i="6"/>
  <c r="BF82" i="6"/>
  <c r="BF71" i="6"/>
  <c r="BF72" i="6"/>
  <c r="BF64" i="6"/>
  <c r="BF54" i="6"/>
  <c r="BF73" i="6"/>
  <c r="BF57" i="6"/>
  <c r="BF66" i="6"/>
  <c r="BF74" i="6"/>
  <c r="BF65" i="6"/>
  <c r="BF61" i="6"/>
  <c r="BF63" i="6"/>
  <c r="BF55" i="6"/>
  <c r="BF49" i="6"/>
  <c r="BF59" i="6"/>
  <c r="BF56" i="6"/>
  <c r="BF51" i="6"/>
  <c r="BF60" i="6"/>
  <c r="BF47" i="6"/>
  <c r="BF46" i="6"/>
  <c r="BF45" i="6"/>
  <c r="BF44" i="6"/>
  <c r="BF43" i="6"/>
  <c r="BF42" i="6"/>
  <c r="BF41" i="6"/>
  <c r="BF40" i="6"/>
  <c r="BF39" i="6"/>
  <c r="BF38" i="6"/>
  <c r="BF37" i="6"/>
  <c r="BF36" i="6"/>
  <c r="BF35" i="6"/>
  <c r="BF34" i="6"/>
  <c r="BF48" i="6"/>
  <c r="BF58" i="6"/>
  <c r="BF53" i="6"/>
  <c r="BF27" i="6"/>
  <c r="BF26" i="6"/>
  <c r="BF25" i="6"/>
  <c r="BF24" i="6"/>
  <c r="BF23" i="6"/>
  <c r="BF32" i="6"/>
  <c r="BF62" i="6"/>
  <c r="BF52" i="6"/>
  <c r="BF50" i="6"/>
  <c r="BF28" i="6"/>
  <c r="BF22" i="6"/>
  <c r="BF21" i="6"/>
  <c r="BF20" i="6"/>
  <c r="BF19" i="6"/>
  <c r="BF18" i="6"/>
  <c r="BF15" i="6"/>
  <c r="BF14" i="6"/>
  <c r="BF13" i="6"/>
  <c r="BF12" i="6"/>
  <c r="BF11" i="6"/>
  <c r="BF10" i="6"/>
  <c r="BF29" i="6"/>
  <c r="BF31" i="6"/>
  <c r="BF33" i="6"/>
  <c r="BF5" i="6"/>
  <c r="BF30" i="6"/>
  <c r="BF9" i="6"/>
  <c r="BF6" i="6"/>
  <c r="BF7" i="6"/>
  <c r="BP77" i="6"/>
  <c r="BP74" i="6"/>
  <c r="BP73" i="6"/>
  <c r="BP70" i="6"/>
  <c r="BP69" i="6"/>
  <c r="BP68" i="6"/>
  <c r="BP67" i="6"/>
  <c r="BP72" i="6"/>
  <c r="BP61" i="6"/>
  <c r="BP64" i="6"/>
  <c r="BP54" i="6"/>
  <c r="BP82" i="6"/>
  <c r="BP76" i="6"/>
  <c r="BP63" i="6"/>
  <c r="BP58" i="6"/>
  <c r="BP71" i="6"/>
  <c r="BP53" i="6"/>
  <c r="BP49" i="6"/>
  <c r="BP62" i="6"/>
  <c r="BP65" i="6"/>
  <c r="BP55" i="6"/>
  <c r="BP51" i="6"/>
  <c r="BP47" i="6"/>
  <c r="BP46" i="6"/>
  <c r="BP45" i="6"/>
  <c r="BP44" i="6"/>
  <c r="BP43" i="6"/>
  <c r="BP42" i="6"/>
  <c r="BP41" i="6"/>
  <c r="BP40" i="6"/>
  <c r="BP39" i="6"/>
  <c r="BP38" i="6"/>
  <c r="BP37" i="6"/>
  <c r="BP36" i="6"/>
  <c r="BP35" i="6"/>
  <c r="BP34" i="6"/>
  <c r="BP75" i="6"/>
  <c r="BP52" i="6"/>
  <c r="BP59" i="6"/>
  <c r="BP29" i="6"/>
  <c r="BP27" i="6"/>
  <c r="BP26" i="6"/>
  <c r="BP25" i="6"/>
  <c r="BP24" i="6"/>
  <c r="BP23" i="6"/>
  <c r="BP66" i="6"/>
  <c r="BP56" i="6"/>
  <c r="BP50" i="6"/>
  <c r="BP48" i="6"/>
  <c r="BP60" i="6"/>
  <c r="BP57" i="6"/>
  <c r="BP33" i="6"/>
  <c r="BP31" i="6"/>
  <c r="BP32" i="6"/>
  <c r="BP22" i="6"/>
  <c r="BP21" i="6"/>
  <c r="BP20" i="6"/>
  <c r="BP19" i="6"/>
  <c r="BP18" i="6"/>
  <c r="BP15" i="6"/>
  <c r="BP14" i="6"/>
  <c r="BP13" i="6"/>
  <c r="BP12" i="6"/>
  <c r="BP11" i="6"/>
  <c r="BP10" i="6"/>
  <c r="BP9" i="6"/>
  <c r="BP30" i="6"/>
  <c r="BP3" i="6"/>
  <c r="BP5" i="6"/>
  <c r="BP28" i="6"/>
  <c r="AA5" i="6"/>
  <c r="AA7" i="6"/>
  <c r="AV8" i="6"/>
  <c r="D27" i="5"/>
  <c r="K30" i="5"/>
  <c r="K35" i="5"/>
  <c r="AV3" i="6"/>
  <c r="AA6" i="6"/>
  <c r="AL9" i="6"/>
  <c r="K3" i="5"/>
  <c r="K13" i="5"/>
  <c r="F27" i="5"/>
  <c r="P5" i="6"/>
  <c r="AV5" i="6"/>
  <c r="AV6" i="6"/>
  <c r="G27" i="5"/>
  <c r="K39" i="5"/>
  <c r="AZ3" i="6"/>
  <c r="BF4" i="6"/>
  <c r="T8" i="6"/>
  <c r="BF8" i="6"/>
  <c r="BB10" i="6"/>
  <c r="BB19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74" i="6"/>
  <c r="I71" i="6"/>
  <c r="I82" i="6"/>
  <c r="I76" i="6"/>
  <c r="I75" i="6"/>
  <c r="I77" i="6"/>
  <c r="I73" i="6"/>
  <c r="I52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72" i="6"/>
  <c r="I49" i="6"/>
  <c r="I51" i="6"/>
  <c r="I53" i="6"/>
  <c r="I54" i="6"/>
  <c r="I50" i="6"/>
  <c r="I28" i="6"/>
  <c r="I23" i="6"/>
  <c r="I22" i="6"/>
  <c r="I21" i="6"/>
  <c r="I20" i="6"/>
  <c r="I19" i="6"/>
  <c r="I18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24" i="6"/>
  <c r="I25" i="6"/>
  <c r="I26" i="6"/>
  <c r="I27" i="6"/>
  <c r="S77" i="6"/>
  <c r="S76" i="6"/>
  <c r="S70" i="6"/>
  <c r="S69" i="6"/>
  <c r="S68" i="6"/>
  <c r="S67" i="6"/>
  <c r="S66" i="6"/>
  <c r="S65" i="6"/>
  <c r="S64" i="6"/>
  <c r="S63" i="6"/>
  <c r="S62" i="6"/>
  <c r="S61" i="6"/>
  <c r="S60" i="6"/>
  <c r="S59" i="6"/>
  <c r="S58" i="6"/>
  <c r="S57" i="6"/>
  <c r="S56" i="6"/>
  <c r="S55" i="6"/>
  <c r="S75" i="6"/>
  <c r="S71" i="6"/>
  <c r="S82" i="6"/>
  <c r="S74" i="6"/>
  <c r="S73" i="6"/>
  <c r="S72" i="6"/>
  <c r="S54" i="6"/>
  <c r="S48" i="6"/>
  <c r="S47" i="6"/>
  <c r="S46" i="6"/>
  <c r="S45" i="6"/>
  <c r="S44" i="6"/>
  <c r="S43" i="6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52" i="6"/>
  <c r="S49" i="6"/>
  <c r="S50" i="6"/>
  <c r="S51" i="6"/>
  <c r="S27" i="6"/>
  <c r="S22" i="6"/>
  <c r="S21" i="6"/>
  <c r="S20" i="6"/>
  <c r="S19" i="6"/>
  <c r="S18" i="6"/>
  <c r="S15" i="6"/>
  <c r="S14" i="6"/>
  <c r="S13" i="6"/>
  <c r="S12" i="6"/>
  <c r="S11" i="6"/>
  <c r="S10" i="6"/>
  <c r="S9" i="6"/>
  <c r="S8" i="6"/>
  <c r="S7" i="6"/>
  <c r="S6" i="6"/>
  <c r="S5" i="6"/>
  <c r="S4" i="6"/>
  <c r="S3" i="6"/>
  <c r="S28" i="6"/>
  <c r="S23" i="6"/>
  <c r="S53" i="6"/>
  <c r="S24" i="6"/>
  <c r="S25" i="6"/>
  <c r="S26" i="6"/>
  <c r="AE82" i="6"/>
  <c r="AE73" i="6"/>
  <c r="AE70" i="6"/>
  <c r="AE69" i="6"/>
  <c r="AE68" i="6"/>
  <c r="AE67" i="6"/>
  <c r="AE66" i="6"/>
  <c r="AE65" i="6"/>
  <c r="AE64" i="6"/>
  <c r="AE63" i="6"/>
  <c r="AE62" i="6"/>
  <c r="AE61" i="6"/>
  <c r="AE60" i="6"/>
  <c r="AE59" i="6"/>
  <c r="AE58" i="6"/>
  <c r="AE57" i="6"/>
  <c r="AE56" i="6"/>
  <c r="AE55" i="6"/>
  <c r="AE54" i="6"/>
  <c r="AE71" i="6"/>
  <c r="AE75" i="6"/>
  <c r="AE72" i="6"/>
  <c r="AE76" i="6"/>
  <c r="AE74" i="6"/>
  <c r="AE77" i="6"/>
  <c r="AE53" i="6"/>
  <c r="AE50" i="6"/>
  <c r="AE48" i="6"/>
  <c r="AE47" i="6"/>
  <c r="AE46" i="6"/>
  <c r="AE45" i="6"/>
  <c r="AE44" i="6"/>
  <c r="AE43" i="6"/>
  <c r="AE42" i="6"/>
  <c r="AE41" i="6"/>
  <c r="AE40" i="6"/>
  <c r="AE39" i="6"/>
  <c r="AE38" i="6"/>
  <c r="AE37" i="6"/>
  <c r="AE36" i="6"/>
  <c r="AE35" i="6"/>
  <c r="AE34" i="6"/>
  <c r="AE33" i="6"/>
  <c r="AE32" i="6"/>
  <c r="AE31" i="6"/>
  <c r="AE30" i="6"/>
  <c r="AE29" i="6"/>
  <c r="AE52" i="6"/>
  <c r="AE49" i="6"/>
  <c r="AE51" i="6"/>
  <c r="AE26" i="6"/>
  <c r="AE22" i="6"/>
  <c r="AE21" i="6"/>
  <c r="AE20" i="6"/>
  <c r="AE19" i="6"/>
  <c r="AE18" i="6"/>
  <c r="AE15" i="6"/>
  <c r="AE14" i="6"/>
  <c r="AE13" i="6"/>
  <c r="AE12" i="6"/>
  <c r="AE11" i="6"/>
  <c r="AE10" i="6"/>
  <c r="AE9" i="6"/>
  <c r="AE8" i="6"/>
  <c r="AE7" i="6"/>
  <c r="AE6" i="6"/>
  <c r="AE5" i="6"/>
  <c r="AE4" i="6"/>
  <c r="AE3" i="6"/>
  <c r="AE27" i="6"/>
  <c r="AE28" i="6"/>
  <c r="AE23" i="6"/>
  <c r="AE24" i="6"/>
  <c r="AE25" i="6"/>
  <c r="AP82" i="6"/>
  <c r="AP76" i="6"/>
  <c r="AP73" i="6"/>
  <c r="AP71" i="6"/>
  <c r="AP68" i="6"/>
  <c r="AP67" i="6"/>
  <c r="AP65" i="6"/>
  <c r="AP59" i="6"/>
  <c r="AP74" i="6"/>
  <c r="AP69" i="6"/>
  <c r="AP62" i="6"/>
  <c r="AP70" i="6"/>
  <c r="AP75" i="6"/>
  <c r="AP72" i="6"/>
  <c r="AP56" i="6"/>
  <c r="AP50" i="6"/>
  <c r="AP55" i="6"/>
  <c r="AP53" i="6"/>
  <c r="AP52" i="6"/>
  <c r="AP77" i="6"/>
  <c r="AP64" i="6"/>
  <c r="AP66" i="6"/>
  <c r="AP49" i="6"/>
  <c r="AP63" i="6"/>
  <c r="AP61" i="6"/>
  <c r="AP54" i="6"/>
  <c r="AP34" i="6"/>
  <c r="AP58" i="6"/>
  <c r="AP51" i="6"/>
  <c r="AP38" i="6"/>
  <c r="AP60" i="6"/>
  <c r="AP43" i="6"/>
  <c r="AP40" i="6"/>
  <c r="AP57" i="6"/>
  <c r="AP31" i="6"/>
  <c r="AP39" i="6"/>
  <c r="AP35" i="6"/>
  <c r="AP48" i="6"/>
  <c r="AP47" i="6"/>
  <c r="AP46" i="6"/>
  <c r="AP45" i="6"/>
  <c r="AP32" i="6"/>
  <c r="AP26" i="6"/>
  <c r="AP42" i="6"/>
  <c r="AP36" i="6"/>
  <c r="AP27" i="6"/>
  <c r="AP33" i="6"/>
  <c r="AP30" i="6"/>
  <c r="AP44" i="6"/>
  <c r="AP41" i="6"/>
  <c r="AP37" i="6"/>
  <c r="AP25" i="6"/>
  <c r="AP22" i="6"/>
  <c r="AP21" i="6"/>
  <c r="AP20" i="6"/>
  <c r="AP19" i="6"/>
  <c r="AP18" i="6"/>
  <c r="AP15" i="6"/>
  <c r="AP14" i="6"/>
  <c r="AP13" i="6"/>
  <c r="AP12" i="6"/>
  <c r="AP11" i="6"/>
  <c r="AP24" i="6"/>
  <c r="AP7" i="6"/>
  <c r="AP3" i="6"/>
  <c r="AP8" i="6"/>
  <c r="AP4" i="6"/>
  <c r="AP28" i="6"/>
  <c r="AP5" i="6"/>
  <c r="AP29" i="6"/>
  <c r="AP23" i="6"/>
  <c r="AP10" i="6"/>
  <c r="AP9" i="6"/>
  <c r="AZ82" i="6"/>
  <c r="AZ75" i="6"/>
  <c r="AZ74" i="6"/>
  <c r="AZ72" i="6"/>
  <c r="AZ73" i="6"/>
  <c r="AZ71" i="6"/>
  <c r="AZ56" i="6"/>
  <c r="AZ59" i="6"/>
  <c r="AZ77" i="6"/>
  <c r="AZ67" i="6"/>
  <c r="AZ65" i="6"/>
  <c r="AZ69" i="6"/>
  <c r="AZ66" i="6"/>
  <c r="AZ63" i="6"/>
  <c r="AZ62" i="6"/>
  <c r="AZ50" i="6"/>
  <c r="AZ58" i="6"/>
  <c r="AZ61" i="6"/>
  <c r="AZ53" i="6"/>
  <c r="AZ52" i="6"/>
  <c r="AZ76" i="6"/>
  <c r="AZ55" i="6"/>
  <c r="AZ68" i="6"/>
  <c r="AZ70" i="6"/>
  <c r="AZ64" i="6"/>
  <c r="AZ60" i="6"/>
  <c r="AZ57" i="6"/>
  <c r="AZ45" i="6"/>
  <c r="AZ37" i="6"/>
  <c r="AZ31" i="6"/>
  <c r="AZ46" i="6"/>
  <c r="AZ34" i="6"/>
  <c r="AZ47" i="6"/>
  <c r="AZ44" i="6"/>
  <c r="AZ42" i="6"/>
  <c r="AZ48" i="6"/>
  <c r="AZ35" i="6"/>
  <c r="AZ54" i="6"/>
  <c r="AZ49" i="6"/>
  <c r="AZ25" i="6"/>
  <c r="AZ26" i="6"/>
  <c r="AZ38" i="6"/>
  <c r="AZ41" i="6"/>
  <c r="AZ40" i="6"/>
  <c r="AZ51" i="6"/>
  <c r="AZ43" i="6"/>
  <c r="AZ39" i="6"/>
  <c r="AZ33" i="6"/>
  <c r="AZ30" i="6"/>
  <c r="AZ36" i="6"/>
  <c r="AZ28" i="6"/>
  <c r="AZ24" i="6"/>
  <c r="AZ22" i="6"/>
  <c r="AZ21" i="6"/>
  <c r="AZ20" i="6"/>
  <c r="AZ19" i="6"/>
  <c r="AZ18" i="6"/>
  <c r="AZ15" i="6"/>
  <c r="AZ14" i="6"/>
  <c r="AZ13" i="6"/>
  <c r="AZ12" i="6"/>
  <c r="AZ11" i="6"/>
  <c r="AZ32" i="6"/>
  <c r="AZ27" i="6"/>
  <c r="AZ10" i="6"/>
  <c r="AZ7" i="6"/>
  <c r="AZ23" i="6"/>
  <c r="AZ29" i="6"/>
  <c r="AZ8" i="6"/>
  <c r="BJ76" i="6"/>
  <c r="BJ82" i="6"/>
  <c r="BJ77" i="6"/>
  <c r="BJ75" i="6"/>
  <c r="BJ72" i="6"/>
  <c r="BJ74" i="6"/>
  <c r="BJ73" i="6"/>
  <c r="BJ68" i="6"/>
  <c r="BJ63" i="6"/>
  <c r="BJ69" i="6"/>
  <c r="BJ56" i="6"/>
  <c r="BJ70" i="6"/>
  <c r="BJ71" i="6"/>
  <c r="BJ67" i="6"/>
  <c r="BJ60" i="6"/>
  <c r="BJ48" i="6"/>
  <c r="BJ54" i="6"/>
  <c r="BJ50" i="6"/>
  <c r="BJ57" i="6"/>
  <c r="BJ52" i="6"/>
  <c r="BJ66" i="6"/>
  <c r="BJ40" i="6"/>
  <c r="BJ62" i="6"/>
  <c r="BJ43" i="6"/>
  <c r="BJ41" i="6"/>
  <c r="BJ39" i="6"/>
  <c r="BJ31" i="6"/>
  <c r="BJ59" i="6"/>
  <c r="BJ53" i="6"/>
  <c r="BJ65" i="6"/>
  <c r="BJ61" i="6"/>
  <c r="BJ58" i="6"/>
  <c r="BJ51" i="6"/>
  <c r="BJ64" i="6"/>
  <c r="BJ36" i="6"/>
  <c r="BJ34" i="6"/>
  <c r="BJ35" i="6"/>
  <c r="BJ29" i="6"/>
  <c r="BJ24" i="6"/>
  <c r="BJ33" i="6"/>
  <c r="BJ30" i="6"/>
  <c r="BJ28" i="6"/>
  <c r="BJ25" i="6"/>
  <c r="BJ55" i="6"/>
  <c r="BJ42" i="6"/>
  <c r="BJ37" i="6"/>
  <c r="BJ47" i="6"/>
  <c r="BJ46" i="6"/>
  <c r="BJ45" i="6"/>
  <c r="BJ49" i="6"/>
  <c r="BJ44" i="6"/>
  <c r="BJ38" i="6"/>
  <c r="BJ32" i="6"/>
  <c r="BJ23" i="6"/>
  <c r="BJ22" i="6"/>
  <c r="BJ21" i="6"/>
  <c r="BJ20" i="6"/>
  <c r="BJ19" i="6"/>
  <c r="BJ18" i="6"/>
  <c r="BJ15" i="6"/>
  <c r="BJ14" i="6"/>
  <c r="BJ13" i="6"/>
  <c r="BJ12" i="6"/>
  <c r="BJ11" i="6"/>
  <c r="BJ10" i="6"/>
  <c r="BJ9" i="6"/>
  <c r="BJ7" i="6"/>
  <c r="BJ26" i="6"/>
  <c r="BJ27" i="6"/>
  <c r="BT76" i="6"/>
  <c r="BT82" i="6"/>
  <c r="BT73" i="6"/>
  <c r="BT77" i="6"/>
  <c r="BT70" i="6"/>
  <c r="BT60" i="6"/>
  <c r="BT63" i="6"/>
  <c r="BT74" i="6"/>
  <c r="BT65" i="6"/>
  <c r="BT67" i="6"/>
  <c r="BT62" i="6"/>
  <c r="BT75" i="6"/>
  <c r="BT71" i="6"/>
  <c r="BT69" i="6"/>
  <c r="BT57" i="6"/>
  <c r="BT58" i="6"/>
  <c r="BT55" i="6"/>
  <c r="BT64" i="6"/>
  <c r="BT48" i="6"/>
  <c r="BT68" i="6"/>
  <c r="BT59" i="6"/>
  <c r="BT56" i="6"/>
  <c r="BT72" i="6"/>
  <c r="BT61" i="6"/>
  <c r="BT50" i="6"/>
  <c r="BT54" i="6"/>
  <c r="BT51" i="6"/>
  <c r="BT66" i="6"/>
  <c r="BT45" i="6"/>
  <c r="BT44" i="6"/>
  <c r="BT42" i="6"/>
  <c r="BT28" i="6"/>
  <c r="BT53" i="6"/>
  <c r="BT46" i="6"/>
  <c r="BT36" i="6"/>
  <c r="BT47" i="6"/>
  <c r="BT49" i="6"/>
  <c r="BT39" i="6"/>
  <c r="BT37" i="6"/>
  <c r="BT52" i="6"/>
  <c r="BT32" i="6"/>
  <c r="BT43" i="6"/>
  <c r="BT23" i="6"/>
  <c r="BT24" i="6"/>
  <c r="BT29" i="6"/>
  <c r="BT38" i="6"/>
  <c r="BT34" i="6"/>
  <c r="BT40" i="6"/>
  <c r="BT35" i="6"/>
  <c r="BT41" i="6"/>
  <c r="BT31" i="6"/>
  <c r="BT27" i="6"/>
  <c r="BT22" i="6"/>
  <c r="BT21" i="6"/>
  <c r="BT20" i="6"/>
  <c r="BT19" i="6"/>
  <c r="BT18" i="6"/>
  <c r="BT15" i="6"/>
  <c r="BT14" i="6"/>
  <c r="BT13" i="6"/>
  <c r="BT12" i="6"/>
  <c r="BT11" i="6"/>
  <c r="BT10" i="6"/>
  <c r="BT33" i="6"/>
  <c r="BT30" i="6"/>
  <c r="BT5" i="6"/>
  <c r="BT25" i="6"/>
  <c r="BT26" i="6"/>
  <c r="BT9" i="6"/>
  <c r="BT6" i="6"/>
  <c r="BT7" i="6"/>
  <c r="AA4" i="6"/>
  <c r="AL4" i="6"/>
  <c r="AZ5" i="6"/>
  <c r="BC10" i="6"/>
  <c r="BB11" i="6"/>
  <c r="L13" i="6"/>
  <c r="I27" i="5"/>
  <c r="J27" i="5" s="1"/>
  <c r="K38" i="5"/>
  <c r="J77" i="6"/>
  <c r="J74" i="6"/>
  <c r="J82" i="6"/>
  <c r="J71" i="6"/>
  <c r="J58" i="6"/>
  <c r="J61" i="6"/>
  <c r="J64" i="6"/>
  <c r="J75" i="6"/>
  <c r="J73" i="6"/>
  <c r="J72" i="6"/>
  <c r="J69" i="6"/>
  <c r="J65" i="6"/>
  <c r="J63" i="6"/>
  <c r="J59" i="6"/>
  <c r="J56" i="6"/>
  <c r="J49" i="6"/>
  <c r="J60" i="6"/>
  <c r="J57" i="6"/>
  <c r="J51" i="6"/>
  <c r="J66" i="6"/>
  <c r="J62" i="6"/>
  <c r="J68" i="6"/>
  <c r="J76" i="6"/>
  <c r="J70" i="6"/>
  <c r="J52" i="6"/>
  <c r="J33" i="6"/>
  <c r="J67" i="6"/>
  <c r="J54" i="6"/>
  <c r="J46" i="6"/>
  <c r="J45" i="6"/>
  <c r="J43" i="6"/>
  <c r="J29" i="6"/>
  <c r="J47" i="6"/>
  <c r="J55" i="6"/>
  <c r="J50" i="6"/>
  <c r="J48" i="6"/>
  <c r="J41" i="6"/>
  <c r="J53" i="6"/>
  <c r="J36" i="6"/>
  <c r="J30" i="6"/>
  <c r="J37" i="6"/>
  <c r="J24" i="6"/>
  <c r="J44" i="6"/>
  <c r="J38" i="6"/>
  <c r="J25" i="6"/>
  <c r="J39" i="6"/>
  <c r="J34" i="6"/>
  <c r="J31" i="6"/>
  <c r="J42" i="6"/>
  <c r="J40" i="6"/>
  <c r="J32" i="6"/>
  <c r="J28" i="6"/>
  <c r="J23" i="6"/>
  <c r="J22" i="6"/>
  <c r="J21" i="6"/>
  <c r="J20" i="6"/>
  <c r="J19" i="6"/>
  <c r="J18" i="6"/>
  <c r="J15" i="6"/>
  <c r="J14" i="6"/>
  <c r="J13" i="6"/>
  <c r="J12" i="6"/>
  <c r="J11" i="6"/>
  <c r="J9" i="6"/>
  <c r="J5" i="6"/>
  <c r="J26" i="6"/>
  <c r="J27" i="6"/>
  <c r="J35" i="6"/>
  <c r="J10" i="6"/>
  <c r="J7" i="6"/>
  <c r="T77" i="6"/>
  <c r="T75" i="6"/>
  <c r="T71" i="6"/>
  <c r="T76" i="6"/>
  <c r="T82" i="6"/>
  <c r="T74" i="6"/>
  <c r="T68" i="6"/>
  <c r="T55" i="6"/>
  <c r="T69" i="6"/>
  <c r="T58" i="6"/>
  <c r="T70" i="6"/>
  <c r="T67" i="6"/>
  <c r="T65" i="6"/>
  <c r="T73" i="6"/>
  <c r="T72" i="6"/>
  <c r="T62" i="6"/>
  <c r="T52" i="6"/>
  <c r="T61" i="6"/>
  <c r="T66" i="6"/>
  <c r="T64" i="6"/>
  <c r="T49" i="6"/>
  <c r="T51" i="6"/>
  <c r="T54" i="6"/>
  <c r="T60" i="6"/>
  <c r="T50" i="6"/>
  <c r="T44" i="6"/>
  <c r="T42" i="6"/>
  <c r="T39" i="6"/>
  <c r="T30" i="6"/>
  <c r="T63" i="6"/>
  <c r="T36" i="6"/>
  <c r="T33" i="6"/>
  <c r="T59" i="6"/>
  <c r="T57" i="6"/>
  <c r="T56" i="6"/>
  <c r="T37" i="6"/>
  <c r="T31" i="6"/>
  <c r="T28" i="6"/>
  <c r="T23" i="6"/>
  <c r="T35" i="6"/>
  <c r="T34" i="6"/>
  <c r="T53" i="6"/>
  <c r="T43" i="6"/>
  <c r="T32" i="6"/>
  <c r="T24" i="6"/>
  <c r="T48" i="6"/>
  <c r="T47" i="6"/>
  <c r="T46" i="6"/>
  <c r="T45" i="6"/>
  <c r="T41" i="6"/>
  <c r="T40" i="6"/>
  <c r="T38" i="6"/>
  <c r="T29" i="6"/>
  <c r="T27" i="6"/>
  <c r="T22" i="6"/>
  <c r="T21" i="6"/>
  <c r="T20" i="6"/>
  <c r="T19" i="6"/>
  <c r="T18" i="6"/>
  <c r="T15" i="6"/>
  <c r="T14" i="6"/>
  <c r="T13" i="6"/>
  <c r="T12" i="6"/>
  <c r="T11" i="6"/>
  <c r="T25" i="6"/>
  <c r="T26" i="6"/>
  <c r="T4" i="6"/>
  <c r="T9" i="6"/>
  <c r="T6" i="6"/>
  <c r="T7" i="6"/>
  <c r="AF77" i="6"/>
  <c r="AF76" i="6"/>
  <c r="AF71" i="6"/>
  <c r="AF75" i="6"/>
  <c r="AF72" i="6"/>
  <c r="AF82" i="6"/>
  <c r="AF73" i="6"/>
  <c r="AF62" i="6"/>
  <c r="AF66" i="6"/>
  <c r="AF55" i="6"/>
  <c r="AF74" i="6"/>
  <c r="AF64" i="6"/>
  <c r="AF69" i="6"/>
  <c r="AF67" i="6"/>
  <c r="AF59" i="6"/>
  <c r="AF68" i="6"/>
  <c r="AF60" i="6"/>
  <c r="AF57" i="6"/>
  <c r="AF52" i="6"/>
  <c r="AF54" i="6"/>
  <c r="AF70" i="6"/>
  <c r="AF63" i="6"/>
  <c r="AF49" i="6"/>
  <c r="AF56" i="6"/>
  <c r="AF53" i="6"/>
  <c r="AF50" i="6"/>
  <c r="AF45" i="6"/>
  <c r="AF41" i="6"/>
  <c r="AF35" i="6"/>
  <c r="AF61" i="6"/>
  <c r="AF46" i="6"/>
  <c r="AF40" i="6"/>
  <c r="AF30" i="6"/>
  <c r="AF47" i="6"/>
  <c r="AF58" i="6"/>
  <c r="AF48" i="6"/>
  <c r="AF44" i="6"/>
  <c r="AF42" i="6"/>
  <c r="AF65" i="6"/>
  <c r="AF43" i="6"/>
  <c r="AF38" i="6"/>
  <c r="AF34" i="6"/>
  <c r="AF37" i="6"/>
  <c r="AF33" i="6"/>
  <c r="AF27" i="6"/>
  <c r="AF29" i="6"/>
  <c r="AF28" i="6"/>
  <c r="AF23" i="6"/>
  <c r="AF39" i="6"/>
  <c r="AF32" i="6"/>
  <c r="AF36" i="6"/>
  <c r="AF51" i="6"/>
  <c r="AF26" i="6"/>
  <c r="AF22" i="6"/>
  <c r="AF21" i="6"/>
  <c r="AF20" i="6"/>
  <c r="AF19" i="6"/>
  <c r="AF18" i="6"/>
  <c r="AF15" i="6"/>
  <c r="AF14" i="6"/>
  <c r="AF13" i="6"/>
  <c r="AF12" i="6"/>
  <c r="AF11" i="6"/>
  <c r="AF31" i="6"/>
  <c r="AF3" i="6"/>
  <c r="AF24" i="6"/>
  <c r="AF10" i="6"/>
  <c r="AF5" i="6"/>
  <c r="AF9" i="6"/>
  <c r="AF25" i="6"/>
  <c r="AQ77" i="6"/>
  <c r="AQ72" i="6"/>
  <c r="AQ76" i="6"/>
  <c r="AQ73" i="6"/>
  <c r="AQ71" i="6"/>
  <c r="AQ82" i="6"/>
  <c r="AQ74" i="6"/>
  <c r="AQ69" i="6"/>
  <c r="AQ62" i="6"/>
  <c r="AQ70" i="6"/>
  <c r="AQ55" i="6"/>
  <c r="AQ75" i="6"/>
  <c r="AQ66" i="6"/>
  <c r="AQ64" i="6"/>
  <c r="AQ68" i="6"/>
  <c r="AQ67" i="6"/>
  <c r="AQ65" i="6"/>
  <c r="AQ59" i="6"/>
  <c r="AQ53" i="6"/>
  <c r="AQ52" i="6"/>
  <c r="AQ56" i="6"/>
  <c r="AQ49" i="6"/>
  <c r="AQ60" i="6"/>
  <c r="AQ57" i="6"/>
  <c r="AQ54" i="6"/>
  <c r="AQ50" i="6"/>
  <c r="AQ58" i="6"/>
  <c r="AQ51" i="6"/>
  <c r="AQ38" i="6"/>
  <c r="AQ35" i="6"/>
  <c r="AQ30" i="6"/>
  <c r="AQ43" i="6"/>
  <c r="AQ41" i="6"/>
  <c r="AQ45" i="6"/>
  <c r="AQ39" i="6"/>
  <c r="AQ36" i="6"/>
  <c r="AQ63" i="6"/>
  <c r="AQ61" i="6"/>
  <c r="AQ34" i="6"/>
  <c r="AQ48" i="6"/>
  <c r="AQ47" i="6"/>
  <c r="AQ46" i="6"/>
  <c r="AQ32" i="6"/>
  <c r="AQ26" i="6"/>
  <c r="AQ42" i="6"/>
  <c r="AQ27" i="6"/>
  <c r="AQ33" i="6"/>
  <c r="AQ44" i="6"/>
  <c r="AQ29" i="6"/>
  <c r="AQ23" i="6"/>
  <c r="AQ37" i="6"/>
  <c r="AQ40" i="6"/>
  <c r="AQ31" i="6"/>
  <c r="AQ24" i="6"/>
  <c r="AQ22" i="6"/>
  <c r="AQ13" i="6"/>
  <c r="AQ21" i="6"/>
  <c r="AQ15" i="6"/>
  <c r="AQ25" i="6"/>
  <c r="AQ20" i="6"/>
  <c r="AQ12" i="6"/>
  <c r="AQ8" i="6"/>
  <c r="AQ4" i="6"/>
  <c r="AQ28" i="6"/>
  <c r="AQ5" i="6"/>
  <c r="AQ19" i="6"/>
  <c r="AQ14" i="6"/>
  <c r="AQ10" i="6"/>
  <c r="AQ9" i="6"/>
  <c r="AQ18" i="6"/>
  <c r="AQ11" i="6"/>
  <c r="BA82" i="6"/>
  <c r="BA72" i="6"/>
  <c r="BA74" i="6"/>
  <c r="BA73" i="6"/>
  <c r="BA71" i="6"/>
  <c r="BA77" i="6"/>
  <c r="BA59" i="6"/>
  <c r="BA75" i="6"/>
  <c r="BA62" i="6"/>
  <c r="BA68" i="6"/>
  <c r="BA61" i="6"/>
  <c r="BA70" i="6"/>
  <c r="BA56" i="6"/>
  <c r="BA50" i="6"/>
  <c r="BA58" i="6"/>
  <c r="BA66" i="6"/>
  <c r="BA53" i="6"/>
  <c r="BA52" i="6"/>
  <c r="BA76" i="6"/>
  <c r="BA55" i="6"/>
  <c r="BA63" i="6"/>
  <c r="BA49" i="6"/>
  <c r="BA64" i="6"/>
  <c r="BA46" i="6"/>
  <c r="BA34" i="6"/>
  <c r="BA47" i="6"/>
  <c r="BA44" i="6"/>
  <c r="BA42" i="6"/>
  <c r="BA60" i="6"/>
  <c r="BA48" i="6"/>
  <c r="BA57" i="6"/>
  <c r="BA69" i="6"/>
  <c r="BA65" i="6"/>
  <c r="BA67" i="6"/>
  <c r="BA45" i="6"/>
  <c r="BA37" i="6"/>
  <c r="BA31" i="6"/>
  <c r="BA25" i="6"/>
  <c r="BA26" i="6"/>
  <c r="BA38" i="6"/>
  <c r="BA41" i="6"/>
  <c r="BA40" i="6"/>
  <c r="BA32" i="6"/>
  <c r="BA27" i="6"/>
  <c r="BA35" i="6"/>
  <c r="BA51" i="6"/>
  <c r="BA43" i="6"/>
  <c r="BA39" i="6"/>
  <c r="BA33" i="6"/>
  <c r="BA30" i="6"/>
  <c r="BA54" i="6"/>
  <c r="BA36" i="6"/>
  <c r="BA20" i="6"/>
  <c r="BA12" i="6"/>
  <c r="BA19" i="6"/>
  <c r="BA14" i="6"/>
  <c r="BA28" i="6"/>
  <c r="BA18" i="6"/>
  <c r="BA11" i="6"/>
  <c r="BA23" i="6"/>
  <c r="BA3" i="6"/>
  <c r="BA29" i="6"/>
  <c r="BA22" i="6"/>
  <c r="BA13" i="6"/>
  <c r="BA8" i="6"/>
  <c r="BA4" i="6"/>
  <c r="BA24" i="6"/>
  <c r="BA21" i="6"/>
  <c r="BA15" i="6"/>
  <c r="BK82" i="6"/>
  <c r="BK75" i="6"/>
  <c r="BK74" i="6"/>
  <c r="BK77" i="6"/>
  <c r="BK76" i="6"/>
  <c r="BK72" i="6"/>
  <c r="BK71" i="6"/>
  <c r="BK69" i="6"/>
  <c r="BK56" i="6"/>
  <c r="BK70" i="6"/>
  <c r="BK59" i="6"/>
  <c r="BK66" i="6"/>
  <c r="BK73" i="6"/>
  <c r="BK68" i="6"/>
  <c r="BK63" i="6"/>
  <c r="BK54" i="6"/>
  <c r="BK50" i="6"/>
  <c r="BK60" i="6"/>
  <c r="BK57" i="6"/>
  <c r="BK52" i="6"/>
  <c r="BK64" i="6"/>
  <c r="BK62" i="6"/>
  <c r="BK53" i="6"/>
  <c r="BK67" i="6"/>
  <c r="BK65" i="6"/>
  <c r="BK43" i="6"/>
  <c r="BK41" i="6"/>
  <c r="BK39" i="6"/>
  <c r="BK31" i="6"/>
  <c r="BK37" i="6"/>
  <c r="BK61" i="6"/>
  <c r="BK58" i="6"/>
  <c r="BK51" i="6"/>
  <c r="BK45" i="6"/>
  <c r="BK38" i="6"/>
  <c r="BK40" i="6"/>
  <c r="BK35" i="6"/>
  <c r="BK29" i="6"/>
  <c r="BK24" i="6"/>
  <c r="BK33" i="6"/>
  <c r="BK30" i="6"/>
  <c r="BK28" i="6"/>
  <c r="BK25" i="6"/>
  <c r="BK36" i="6"/>
  <c r="BK26" i="6"/>
  <c r="BK55" i="6"/>
  <c r="BK42" i="6"/>
  <c r="BK47" i="6"/>
  <c r="BK46" i="6"/>
  <c r="BK49" i="6"/>
  <c r="BK48" i="6"/>
  <c r="BK44" i="6"/>
  <c r="BK32" i="6"/>
  <c r="BK34" i="6"/>
  <c r="BK18" i="6"/>
  <c r="BK11" i="6"/>
  <c r="BK22" i="6"/>
  <c r="BK13" i="6"/>
  <c r="BK6" i="6"/>
  <c r="BK23" i="6"/>
  <c r="BK21" i="6"/>
  <c r="BK15" i="6"/>
  <c r="BK7" i="6"/>
  <c r="BK20" i="6"/>
  <c r="BK12" i="6"/>
  <c r="BK10" i="6"/>
  <c r="BK27" i="6"/>
  <c r="BK19" i="6"/>
  <c r="BK14" i="6"/>
  <c r="BK8" i="6"/>
  <c r="AL3" i="6"/>
  <c r="BJ4" i="6"/>
  <c r="BA5" i="6"/>
  <c r="BP6" i="6"/>
  <c r="BJ8" i="6"/>
  <c r="AA9" i="6"/>
  <c r="AZ9" i="6"/>
  <c r="K10" i="5"/>
  <c r="K21" i="5"/>
  <c r="K41" i="5"/>
  <c r="K77" i="6"/>
  <c r="K74" i="6"/>
  <c r="K73" i="6"/>
  <c r="K61" i="6"/>
  <c r="K64" i="6"/>
  <c r="K75" i="6"/>
  <c r="K66" i="6"/>
  <c r="K82" i="6"/>
  <c r="K68" i="6"/>
  <c r="K63" i="6"/>
  <c r="K76" i="6"/>
  <c r="K70" i="6"/>
  <c r="K71" i="6"/>
  <c r="K58" i="6"/>
  <c r="K72" i="6"/>
  <c r="K59" i="6"/>
  <c r="K56" i="6"/>
  <c r="K49" i="6"/>
  <c r="K65" i="6"/>
  <c r="K60" i="6"/>
  <c r="K57" i="6"/>
  <c r="K51" i="6"/>
  <c r="K69" i="6"/>
  <c r="K62" i="6"/>
  <c r="K55" i="6"/>
  <c r="K53" i="6"/>
  <c r="K67" i="6"/>
  <c r="K54" i="6"/>
  <c r="K46" i="6"/>
  <c r="K45" i="6"/>
  <c r="K43" i="6"/>
  <c r="K29" i="6"/>
  <c r="K47" i="6"/>
  <c r="K37" i="6"/>
  <c r="K50" i="6"/>
  <c r="K48" i="6"/>
  <c r="K52" i="6"/>
  <c r="K40" i="6"/>
  <c r="K38" i="6"/>
  <c r="K33" i="6"/>
  <c r="K24" i="6"/>
  <c r="K44" i="6"/>
  <c r="K25" i="6"/>
  <c r="K26" i="6"/>
  <c r="K39" i="6"/>
  <c r="K35" i="6"/>
  <c r="K42" i="6"/>
  <c r="K41" i="6"/>
  <c r="K36" i="6"/>
  <c r="K32" i="6"/>
  <c r="K23" i="6"/>
  <c r="K14" i="6"/>
  <c r="K34" i="6"/>
  <c r="K30" i="6"/>
  <c r="K22" i="6"/>
  <c r="K18" i="6"/>
  <c r="K6" i="6"/>
  <c r="K31" i="6"/>
  <c r="K27" i="6"/>
  <c r="K21" i="6"/>
  <c r="K13" i="6"/>
  <c r="K10" i="6"/>
  <c r="K7" i="6"/>
  <c r="K20" i="6"/>
  <c r="K15" i="6"/>
  <c r="K28" i="6"/>
  <c r="K19" i="6"/>
  <c r="K12" i="6"/>
  <c r="K8" i="6"/>
  <c r="U77" i="6"/>
  <c r="U74" i="6"/>
  <c r="U82" i="6"/>
  <c r="U71" i="6"/>
  <c r="U76" i="6"/>
  <c r="U75" i="6"/>
  <c r="U69" i="6"/>
  <c r="U58" i="6"/>
  <c r="U70" i="6"/>
  <c r="U67" i="6"/>
  <c r="U65" i="6"/>
  <c r="U61" i="6"/>
  <c r="U73" i="6"/>
  <c r="U72" i="6"/>
  <c r="U64" i="6"/>
  <c r="U68" i="6"/>
  <c r="U66" i="6"/>
  <c r="U49" i="6"/>
  <c r="U51" i="6"/>
  <c r="U59" i="6"/>
  <c r="U56" i="6"/>
  <c r="U63" i="6"/>
  <c r="U52" i="6"/>
  <c r="U36" i="6"/>
  <c r="U33" i="6"/>
  <c r="U57" i="6"/>
  <c r="U55" i="6"/>
  <c r="U29" i="6"/>
  <c r="U62" i="6"/>
  <c r="U45" i="6"/>
  <c r="U43" i="6"/>
  <c r="U53" i="6"/>
  <c r="U60" i="6"/>
  <c r="U50" i="6"/>
  <c r="U44" i="6"/>
  <c r="U42" i="6"/>
  <c r="U39" i="6"/>
  <c r="U30" i="6"/>
  <c r="U31" i="6"/>
  <c r="U28" i="6"/>
  <c r="U23" i="6"/>
  <c r="U54" i="6"/>
  <c r="U35" i="6"/>
  <c r="U34" i="6"/>
  <c r="U32" i="6"/>
  <c r="U24" i="6"/>
  <c r="U25" i="6"/>
  <c r="U48" i="6"/>
  <c r="U47" i="6"/>
  <c r="U46" i="6"/>
  <c r="U41" i="6"/>
  <c r="U37" i="6"/>
  <c r="U40" i="6"/>
  <c r="U38" i="6"/>
  <c r="U26" i="6"/>
  <c r="U21" i="6"/>
  <c r="U27" i="6"/>
  <c r="U20" i="6"/>
  <c r="U5" i="6"/>
  <c r="U19" i="6"/>
  <c r="U6" i="6"/>
  <c r="U14" i="6"/>
  <c r="U18" i="6"/>
  <c r="U22" i="6"/>
  <c r="U11" i="6"/>
  <c r="AH77" i="6"/>
  <c r="AH74" i="6"/>
  <c r="AH82" i="6"/>
  <c r="AH71" i="6"/>
  <c r="AH75" i="6"/>
  <c r="AH58" i="6"/>
  <c r="AH76" i="6"/>
  <c r="AH61" i="6"/>
  <c r="AH53" i="6"/>
  <c r="AH64" i="6"/>
  <c r="AH69" i="6"/>
  <c r="AH67" i="6"/>
  <c r="AH65" i="6"/>
  <c r="AH66" i="6"/>
  <c r="AH54" i="6"/>
  <c r="AH70" i="6"/>
  <c r="AH63" i="6"/>
  <c r="AH62" i="6"/>
  <c r="AH49" i="6"/>
  <c r="AH73" i="6"/>
  <c r="AH51" i="6"/>
  <c r="AH68" i="6"/>
  <c r="AH60" i="6"/>
  <c r="AH57" i="6"/>
  <c r="AH52" i="6"/>
  <c r="AH59" i="6"/>
  <c r="AH47" i="6"/>
  <c r="AH39" i="6"/>
  <c r="AH33" i="6"/>
  <c r="AH48" i="6"/>
  <c r="AH36" i="6"/>
  <c r="AH29" i="6"/>
  <c r="AH56" i="6"/>
  <c r="AH44" i="6"/>
  <c r="AH42" i="6"/>
  <c r="AH72" i="6"/>
  <c r="AH37" i="6"/>
  <c r="AH46" i="6"/>
  <c r="AH40" i="6"/>
  <c r="AH30" i="6"/>
  <c r="AH43" i="6"/>
  <c r="AH41" i="6"/>
  <c r="AH28" i="6"/>
  <c r="AH23" i="6"/>
  <c r="AH38" i="6"/>
  <c r="AH31" i="6"/>
  <c r="AH24" i="6"/>
  <c r="AH45" i="6"/>
  <c r="AH50" i="6"/>
  <c r="AH35" i="6"/>
  <c r="AH55" i="6"/>
  <c r="AH27" i="6"/>
  <c r="AH19" i="6"/>
  <c r="AH32" i="6"/>
  <c r="AH11" i="6"/>
  <c r="AH10" i="6"/>
  <c r="AH5" i="6"/>
  <c r="AH22" i="6"/>
  <c r="AH9" i="6"/>
  <c r="AH25" i="6"/>
  <c r="AH21" i="6"/>
  <c r="AH15" i="6"/>
  <c r="AH6" i="6"/>
  <c r="AH26" i="6"/>
  <c r="AH20" i="6"/>
  <c r="AH12" i="6"/>
  <c r="AH34" i="6"/>
  <c r="AH7" i="6"/>
  <c r="AR75" i="6"/>
  <c r="AR77" i="6"/>
  <c r="AR82" i="6"/>
  <c r="AR76" i="6"/>
  <c r="AR71" i="6"/>
  <c r="AR72" i="6"/>
  <c r="AR74" i="6"/>
  <c r="AR70" i="6"/>
  <c r="AR55" i="6"/>
  <c r="AR58" i="6"/>
  <c r="AR53" i="6"/>
  <c r="AR73" i="6"/>
  <c r="AR69" i="6"/>
  <c r="AR62" i="6"/>
  <c r="AR67" i="6"/>
  <c r="AR52" i="6"/>
  <c r="AR59" i="6"/>
  <c r="AR56" i="6"/>
  <c r="AR65" i="6"/>
  <c r="AR64" i="6"/>
  <c r="AR49" i="6"/>
  <c r="AR66" i="6"/>
  <c r="AR60" i="6"/>
  <c r="AR57" i="6"/>
  <c r="AR54" i="6"/>
  <c r="AR51" i="6"/>
  <c r="AR35" i="6"/>
  <c r="AR30" i="6"/>
  <c r="AR43" i="6"/>
  <c r="AR41" i="6"/>
  <c r="AR33" i="6"/>
  <c r="AR50" i="6"/>
  <c r="AR40" i="6"/>
  <c r="AR45" i="6"/>
  <c r="AR46" i="6"/>
  <c r="AR68" i="6"/>
  <c r="AR63" i="6"/>
  <c r="AR61" i="6"/>
  <c r="AR38" i="6"/>
  <c r="AR42" i="6"/>
  <c r="AR34" i="6"/>
  <c r="AR27" i="6"/>
  <c r="AR36" i="6"/>
  <c r="AR44" i="6"/>
  <c r="AR29" i="6"/>
  <c r="AR23" i="6"/>
  <c r="AR28" i="6"/>
  <c r="AR37" i="6"/>
  <c r="AR31" i="6"/>
  <c r="AR48" i="6"/>
  <c r="AR47" i="6"/>
  <c r="AR39" i="6"/>
  <c r="AR32" i="6"/>
  <c r="AR26" i="6"/>
  <c r="AR24" i="6"/>
  <c r="AR22" i="6"/>
  <c r="AR21" i="6"/>
  <c r="AR3" i="6"/>
  <c r="AR25" i="6"/>
  <c r="AR20" i="6"/>
  <c r="AR5" i="6"/>
  <c r="AR19" i="6"/>
  <c r="AR14" i="6"/>
  <c r="AR10" i="6"/>
  <c r="AR9" i="6"/>
  <c r="AR18" i="6"/>
  <c r="AR11" i="6"/>
  <c r="BB77" i="6"/>
  <c r="BB72" i="6"/>
  <c r="BB76" i="6"/>
  <c r="BB82" i="6"/>
  <c r="BB74" i="6"/>
  <c r="BB73" i="6"/>
  <c r="BB71" i="6"/>
  <c r="BB75" i="6"/>
  <c r="BB62" i="6"/>
  <c r="BB55" i="6"/>
  <c r="BB53" i="6"/>
  <c r="BB67" i="6"/>
  <c r="BB65" i="6"/>
  <c r="BB69" i="6"/>
  <c r="BB64" i="6"/>
  <c r="BB59" i="6"/>
  <c r="BB58" i="6"/>
  <c r="BB66" i="6"/>
  <c r="BB52" i="6"/>
  <c r="BB61" i="6"/>
  <c r="BB63" i="6"/>
  <c r="BB49" i="6"/>
  <c r="BB68" i="6"/>
  <c r="BB50" i="6"/>
  <c r="BB47" i="6"/>
  <c r="BB44" i="6"/>
  <c r="BB42" i="6"/>
  <c r="BB60" i="6"/>
  <c r="BB48" i="6"/>
  <c r="BB38" i="6"/>
  <c r="BB30" i="6"/>
  <c r="BB57" i="6"/>
  <c r="BB70" i="6"/>
  <c r="BB56" i="6"/>
  <c r="BB51" i="6"/>
  <c r="BB46" i="6"/>
  <c r="BB34" i="6"/>
  <c r="BB45" i="6"/>
  <c r="BB37" i="6"/>
  <c r="BB31" i="6"/>
  <c r="BB26" i="6"/>
  <c r="BB41" i="6"/>
  <c r="BB40" i="6"/>
  <c r="BB32" i="6"/>
  <c r="BB27" i="6"/>
  <c r="BB35" i="6"/>
  <c r="BB43" i="6"/>
  <c r="BB39" i="6"/>
  <c r="BB54" i="6"/>
  <c r="BB36" i="6"/>
  <c r="BB25" i="6"/>
  <c r="BB20" i="6"/>
  <c r="BB7" i="6"/>
  <c r="BB33" i="6"/>
  <c r="BB28" i="6"/>
  <c r="BB18" i="6"/>
  <c r="BB23" i="6"/>
  <c r="BB3" i="6"/>
  <c r="BB29" i="6"/>
  <c r="BB22" i="6"/>
  <c r="BB13" i="6"/>
  <c r="BB8" i="6"/>
  <c r="BB4" i="6"/>
  <c r="BB5" i="6"/>
  <c r="BB24" i="6"/>
  <c r="BB21" i="6"/>
  <c r="BB15" i="6"/>
  <c r="BB9" i="6"/>
  <c r="BL82" i="6"/>
  <c r="BL72" i="6"/>
  <c r="BL75" i="6"/>
  <c r="BL74" i="6"/>
  <c r="BL71" i="6"/>
  <c r="BL70" i="6"/>
  <c r="BL59" i="6"/>
  <c r="BL66" i="6"/>
  <c r="BL62" i="6"/>
  <c r="BL53" i="6"/>
  <c r="BL77" i="6"/>
  <c r="BL61" i="6"/>
  <c r="BL76" i="6"/>
  <c r="BL69" i="6"/>
  <c r="BL56" i="6"/>
  <c r="BL50" i="6"/>
  <c r="BL73" i="6"/>
  <c r="BL60" i="6"/>
  <c r="BL57" i="6"/>
  <c r="BL52" i="6"/>
  <c r="BL64" i="6"/>
  <c r="BL68" i="6"/>
  <c r="BL58" i="6"/>
  <c r="BL49" i="6"/>
  <c r="BL67" i="6"/>
  <c r="BL63" i="6"/>
  <c r="BL54" i="6"/>
  <c r="BL37" i="6"/>
  <c r="BL34" i="6"/>
  <c r="BL65" i="6"/>
  <c r="BL51" i="6"/>
  <c r="BL45" i="6"/>
  <c r="BL46" i="6"/>
  <c r="BL44" i="6"/>
  <c r="BL42" i="6"/>
  <c r="BL35" i="6"/>
  <c r="BL55" i="6"/>
  <c r="BL43" i="6"/>
  <c r="BL41" i="6"/>
  <c r="BL39" i="6"/>
  <c r="BL31" i="6"/>
  <c r="BL33" i="6"/>
  <c r="BL30" i="6"/>
  <c r="BL28" i="6"/>
  <c r="BL40" i="6"/>
  <c r="BL25" i="6"/>
  <c r="BL36" i="6"/>
  <c r="BL26" i="6"/>
  <c r="BL47" i="6"/>
  <c r="BL48" i="6"/>
  <c r="BL32" i="6"/>
  <c r="BL38" i="6"/>
  <c r="BL29" i="6"/>
  <c r="BL24" i="6"/>
  <c r="BL18" i="6"/>
  <c r="BL22" i="6"/>
  <c r="BL23" i="6"/>
  <c r="BL21" i="6"/>
  <c r="BL15" i="6"/>
  <c r="BL7" i="6"/>
  <c r="BL20" i="6"/>
  <c r="BL12" i="6"/>
  <c r="BL10" i="6"/>
  <c r="BL27" i="6"/>
  <c r="BL19" i="6"/>
  <c r="BL14" i="6"/>
  <c r="BL8" i="6"/>
  <c r="AA3" i="6"/>
  <c r="BF3" i="6"/>
  <c r="AR4" i="6"/>
  <c r="BK4" i="6"/>
  <c r="T5" i="6"/>
  <c r="P6" i="6"/>
  <c r="P7" i="6"/>
  <c r="AQ7" i="6"/>
  <c r="BP8" i="6"/>
  <c r="K9" i="6"/>
  <c r="BA9" i="6"/>
  <c r="BL11" i="6"/>
  <c r="AR15" i="6"/>
  <c r="E27" i="5"/>
  <c r="C27" i="5"/>
  <c r="L76" i="6"/>
  <c r="L75" i="6"/>
  <c r="L73" i="6"/>
  <c r="L72" i="6"/>
  <c r="L71" i="6"/>
  <c r="L64" i="6"/>
  <c r="L66" i="6"/>
  <c r="L57" i="6"/>
  <c r="L54" i="6"/>
  <c r="L53" i="6"/>
  <c r="L82" i="6"/>
  <c r="L77" i="6"/>
  <c r="L69" i="6"/>
  <c r="L67" i="6"/>
  <c r="L74" i="6"/>
  <c r="L61" i="6"/>
  <c r="L63" i="6"/>
  <c r="L65" i="6"/>
  <c r="L60" i="6"/>
  <c r="L51" i="6"/>
  <c r="L62" i="6"/>
  <c r="L55" i="6"/>
  <c r="L68" i="6"/>
  <c r="L70" i="6"/>
  <c r="L59" i="6"/>
  <c r="L56" i="6"/>
  <c r="L49" i="6"/>
  <c r="L58" i="6"/>
  <c r="L47" i="6"/>
  <c r="L37" i="6"/>
  <c r="L50" i="6"/>
  <c r="L48" i="6"/>
  <c r="L32" i="6"/>
  <c r="L52" i="6"/>
  <c r="L41" i="6"/>
  <c r="L44" i="6"/>
  <c r="L42" i="6"/>
  <c r="L35" i="6"/>
  <c r="L46" i="6"/>
  <c r="L45" i="6"/>
  <c r="L43" i="6"/>
  <c r="L25" i="6"/>
  <c r="L38" i="6"/>
  <c r="L26" i="6"/>
  <c r="L39" i="6"/>
  <c r="L33" i="6"/>
  <c r="L30" i="6"/>
  <c r="L36" i="6"/>
  <c r="L40" i="6"/>
  <c r="L24" i="6"/>
  <c r="L23" i="6"/>
  <c r="L34" i="6"/>
  <c r="L22" i="6"/>
  <c r="L31" i="6"/>
  <c r="L11" i="6"/>
  <c r="L27" i="6"/>
  <c r="L21" i="6"/>
  <c r="L10" i="6"/>
  <c r="L7" i="6"/>
  <c r="L20" i="6"/>
  <c r="L15" i="6"/>
  <c r="L28" i="6"/>
  <c r="L19" i="6"/>
  <c r="L12" i="6"/>
  <c r="L29" i="6"/>
  <c r="V77" i="6"/>
  <c r="V76" i="6"/>
  <c r="V82" i="6"/>
  <c r="V74" i="6"/>
  <c r="V75" i="6"/>
  <c r="V70" i="6"/>
  <c r="V67" i="6"/>
  <c r="V65" i="6"/>
  <c r="V61" i="6"/>
  <c r="V73" i="6"/>
  <c r="V72" i="6"/>
  <c r="V64" i="6"/>
  <c r="V54" i="6"/>
  <c r="V53" i="6"/>
  <c r="V63" i="6"/>
  <c r="V69" i="6"/>
  <c r="V58" i="6"/>
  <c r="V66" i="6"/>
  <c r="V49" i="6"/>
  <c r="V51" i="6"/>
  <c r="V68" i="6"/>
  <c r="V59" i="6"/>
  <c r="V56" i="6"/>
  <c r="V71" i="6"/>
  <c r="V57" i="6"/>
  <c r="V55" i="6"/>
  <c r="V29" i="6"/>
  <c r="V62" i="6"/>
  <c r="V45" i="6"/>
  <c r="V43" i="6"/>
  <c r="V46" i="6"/>
  <c r="V60" i="6"/>
  <c r="V52" i="6"/>
  <c r="V36" i="6"/>
  <c r="V33" i="6"/>
  <c r="V44" i="6"/>
  <c r="V39" i="6"/>
  <c r="V35" i="6"/>
  <c r="V34" i="6"/>
  <c r="V32" i="6"/>
  <c r="V24" i="6"/>
  <c r="V25" i="6"/>
  <c r="V48" i="6"/>
  <c r="V47" i="6"/>
  <c r="V41" i="6"/>
  <c r="V37" i="6"/>
  <c r="V40" i="6"/>
  <c r="V42" i="6"/>
  <c r="V38" i="6"/>
  <c r="V50" i="6"/>
  <c r="V30" i="6"/>
  <c r="V31" i="6"/>
  <c r="V28" i="6"/>
  <c r="V23" i="6"/>
  <c r="V26" i="6"/>
  <c r="V21" i="6"/>
  <c r="V15" i="6"/>
  <c r="V27" i="6"/>
  <c r="V12" i="6"/>
  <c r="V9" i="6"/>
  <c r="V19" i="6"/>
  <c r="V14" i="6"/>
  <c r="V18" i="6"/>
  <c r="V7" i="6"/>
  <c r="V22" i="6"/>
  <c r="V11" i="6"/>
  <c r="V13" i="6"/>
  <c r="V10" i="6"/>
  <c r="AI77" i="6"/>
  <c r="AI75" i="6"/>
  <c r="AI76" i="6"/>
  <c r="AI74" i="6"/>
  <c r="AI71" i="6"/>
  <c r="AI61" i="6"/>
  <c r="AI53" i="6"/>
  <c r="AI52" i="6"/>
  <c r="AI51" i="6"/>
  <c r="AI50" i="6"/>
  <c r="AI49" i="6"/>
  <c r="AI64" i="6"/>
  <c r="AI54" i="6"/>
  <c r="AI68" i="6"/>
  <c r="AI69" i="6"/>
  <c r="AI70" i="6"/>
  <c r="AI63" i="6"/>
  <c r="AI58" i="6"/>
  <c r="AI62" i="6"/>
  <c r="AI67" i="6"/>
  <c r="AI73" i="6"/>
  <c r="AI82" i="6"/>
  <c r="AI65" i="6"/>
  <c r="AI48" i="6"/>
  <c r="AI36" i="6"/>
  <c r="AI29" i="6"/>
  <c r="AI56" i="6"/>
  <c r="AI44" i="6"/>
  <c r="AI42" i="6"/>
  <c r="AI72" i="6"/>
  <c r="AI66" i="6"/>
  <c r="AI60" i="6"/>
  <c r="AI55" i="6"/>
  <c r="AI57" i="6"/>
  <c r="AI59" i="6"/>
  <c r="AI47" i="6"/>
  <c r="AI39" i="6"/>
  <c r="AI33" i="6"/>
  <c r="AI43" i="6"/>
  <c r="AI41" i="6"/>
  <c r="AI30" i="6"/>
  <c r="AI28" i="6"/>
  <c r="AI23" i="6"/>
  <c r="AI40" i="6"/>
  <c r="AI38" i="6"/>
  <c r="AI31" i="6"/>
  <c r="AI24" i="6"/>
  <c r="AI46" i="6"/>
  <c r="AI45" i="6"/>
  <c r="AI35" i="6"/>
  <c r="AI34" i="6"/>
  <c r="AI32" i="6"/>
  <c r="AI25" i="6"/>
  <c r="AI37" i="6"/>
  <c r="AI18" i="6"/>
  <c r="AI22" i="6"/>
  <c r="AI13" i="6"/>
  <c r="AI21" i="6"/>
  <c r="AI15" i="6"/>
  <c r="AI6" i="6"/>
  <c r="AI26" i="6"/>
  <c r="AI20" i="6"/>
  <c r="AI12" i="6"/>
  <c r="AI27" i="6"/>
  <c r="AI19" i="6"/>
  <c r="AI14" i="6"/>
  <c r="AS77" i="6"/>
  <c r="AS74" i="6"/>
  <c r="AS82" i="6"/>
  <c r="AS73" i="6"/>
  <c r="AS71" i="6"/>
  <c r="AS75" i="6"/>
  <c r="AS76" i="6"/>
  <c r="AS58" i="6"/>
  <c r="AS53" i="6"/>
  <c r="AS52" i="6"/>
  <c r="AS51" i="6"/>
  <c r="AS50" i="6"/>
  <c r="AS49" i="6"/>
  <c r="AS61" i="6"/>
  <c r="AS66" i="6"/>
  <c r="AS64" i="6"/>
  <c r="AS70" i="6"/>
  <c r="AS59" i="6"/>
  <c r="AS56" i="6"/>
  <c r="AS55" i="6"/>
  <c r="AS65" i="6"/>
  <c r="AS60" i="6"/>
  <c r="AS57" i="6"/>
  <c r="AS54" i="6"/>
  <c r="AS72" i="6"/>
  <c r="AS63" i="6"/>
  <c r="AS69" i="6"/>
  <c r="AS67" i="6"/>
  <c r="AS43" i="6"/>
  <c r="AS41" i="6"/>
  <c r="AS33" i="6"/>
  <c r="AS40" i="6"/>
  <c r="AS29" i="6"/>
  <c r="AS45" i="6"/>
  <c r="AS46" i="6"/>
  <c r="AS47" i="6"/>
  <c r="AS62" i="6"/>
  <c r="AS68" i="6"/>
  <c r="AS35" i="6"/>
  <c r="AS30" i="6"/>
  <c r="AS27" i="6"/>
  <c r="AS36" i="6"/>
  <c r="AS44" i="6"/>
  <c r="AS23" i="6"/>
  <c r="AS28" i="6"/>
  <c r="AS37" i="6"/>
  <c r="AS24" i="6"/>
  <c r="AS48" i="6"/>
  <c r="AS39" i="6"/>
  <c r="AS38" i="6"/>
  <c r="AS32" i="6"/>
  <c r="AS42" i="6"/>
  <c r="AS34" i="6"/>
  <c r="AS21" i="6"/>
  <c r="AS15" i="6"/>
  <c r="AS25" i="6"/>
  <c r="AS20" i="6"/>
  <c r="AS12" i="6"/>
  <c r="AS8" i="6"/>
  <c r="AS4" i="6"/>
  <c r="AS26" i="6"/>
  <c r="AS19" i="6"/>
  <c r="AS14" i="6"/>
  <c r="AS10" i="6"/>
  <c r="AS9" i="6"/>
  <c r="AS18" i="6"/>
  <c r="AS11" i="6"/>
  <c r="AS6" i="6"/>
  <c r="AS31" i="6"/>
  <c r="AS22" i="6"/>
  <c r="AS13" i="6"/>
  <c r="BC75" i="6"/>
  <c r="BC77" i="6"/>
  <c r="BC82" i="6"/>
  <c r="BC73" i="6"/>
  <c r="BC71" i="6"/>
  <c r="BC76" i="6"/>
  <c r="BC55" i="6"/>
  <c r="BC53" i="6"/>
  <c r="BC52" i="6"/>
  <c r="BC51" i="6"/>
  <c r="BC50" i="6"/>
  <c r="BC49" i="6"/>
  <c r="BC48" i="6"/>
  <c r="BC67" i="6"/>
  <c r="BC65" i="6"/>
  <c r="BC58" i="6"/>
  <c r="BC72" i="6"/>
  <c r="BC68" i="6"/>
  <c r="BC69" i="6"/>
  <c r="BC70" i="6"/>
  <c r="BC66" i="6"/>
  <c r="BC62" i="6"/>
  <c r="BC61" i="6"/>
  <c r="BC63" i="6"/>
  <c r="BC59" i="6"/>
  <c r="BC56" i="6"/>
  <c r="BC60" i="6"/>
  <c r="BC38" i="6"/>
  <c r="BC30" i="6"/>
  <c r="BC35" i="6"/>
  <c r="BC33" i="6"/>
  <c r="BC57" i="6"/>
  <c r="BC74" i="6"/>
  <c r="BC43" i="6"/>
  <c r="BC41" i="6"/>
  <c r="BC40" i="6"/>
  <c r="BC36" i="6"/>
  <c r="BC54" i="6"/>
  <c r="BC64" i="6"/>
  <c r="BC47" i="6"/>
  <c r="BC44" i="6"/>
  <c r="BC42" i="6"/>
  <c r="BC37" i="6"/>
  <c r="BC31" i="6"/>
  <c r="BC26" i="6"/>
  <c r="BC32" i="6"/>
  <c r="BC27" i="6"/>
  <c r="BC39" i="6"/>
  <c r="BC34" i="6"/>
  <c r="BC23" i="6"/>
  <c r="BC46" i="6"/>
  <c r="BC45" i="6"/>
  <c r="BC25" i="6"/>
  <c r="BC19" i="6"/>
  <c r="BC14" i="6"/>
  <c r="BC28" i="6"/>
  <c r="BC18" i="6"/>
  <c r="BC11" i="6"/>
  <c r="BC29" i="6"/>
  <c r="BC22" i="6"/>
  <c r="BC13" i="6"/>
  <c r="BC8" i="6"/>
  <c r="BC4" i="6"/>
  <c r="BC5" i="6"/>
  <c r="BC24" i="6"/>
  <c r="BC21" i="6"/>
  <c r="BC15" i="6"/>
  <c r="BC9" i="6"/>
  <c r="BC20" i="6"/>
  <c r="BC12" i="6"/>
  <c r="BM77" i="6"/>
  <c r="BM72" i="6"/>
  <c r="BM76" i="6"/>
  <c r="BM75" i="6"/>
  <c r="BM74" i="6"/>
  <c r="BM71" i="6"/>
  <c r="BM73" i="6"/>
  <c r="BM66" i="6"/>
  <c r="BM62" i="6"/>
  <c r="BM53" i="6"/>
  <c r="BM52" i="6"/>
  <c r="BM51" i="6"/>
  <c r="BM50" i="6"/>
  <c r="BM49" i="6"/>
  <c r="BM48" i="6"/>
  <c r="BM55" i="6"/>
  <c r="BM82" i="6"/>
  <c r="BM64" i="6"/>
  <c r="BM67" i="6"/>
  <c r="BM70" i="6"/>
  <c r="BM59" i="6"/>
  <c r="BM60" i="6"/>
  <c r="BM57" i="6"/>
  <c r="BM68" i="6"/>
  <c r="BM58" i="6"/>
  <c r="BM65" i="6"/>
  <c r="BM69" i="6"/>
  <c r="BM34" i="6"/>
  <c r="BM30" i="6"/>
  <c r="BM45" i="6"/>
  <c r="BM61" i="6"/>
  <c r="BM46" i="6"/>
  <c r="BM44" i="6"/>
  <c r="BM42" i="6"/>
  <c r="BM47" i="6"/>
  <c r="BM63" i="6"/>
  <c r="BM56" i="6"/>
  <c r="BM54" i="6"/>
  <c r="BM37" i="6"/>
  <c r="BM40" i="6"/>
  <c r="BM25" i="6"/>
  <c r="BM41" i="6"/>
  <c r="BM39" i="6"/>
  <c r="BM36" i="6"/>
  <c r="BM26" i="6"/>
  <c r="BM43" i="6"/>
  <c r="BM31" i="6"/>
  <c r="BM27" i="6"/>
  <c r="BM38" i="6"/>
  <c r="BM35" i="6"/>
  <c r="BM33" i="6"/>
  <c r="BM28" i="6"/>
  <c r="BM32" i="6"/>
  <c r="BM22" i="6"/>
  <c r="BM13" i="6"/>
  <c r="BM23" i="6"/>
  <c r="BM21" i="6"/>
  <c r="BM15" i="6"/>
  <c r="BM29" i="6"/>
  <c r="BM24" i="6"/>
  <c r="BM20" i="6"/>
  <c r="BM12" i="6"/>
  <c r="BM10" i="6"/>
  <c r="BM3" i="6"/>
  <c r="BM19" i="6"/>
  <c r="BM14" i="6"/>
  <c r="BM8" i="6"/>
  <c r="BM4" i="6"/>
  <c r="BM18" i="6"/>
  <c r="BM11" i="6"/>
  <c r="AQ3" i="6"/>
  <c r="BL4" i="6"/>
  <c r="V5" i="6"/>
  <c r="AL6" i="6"/>
  <c r="AR7" i="6"/>
  <c r="BM7" i="6"/>
  <c r="AR8" i="6"/>
  <c r="BT8" i="6"/>
  <c r="L9" i="6"/>
  <c r="U12" i="6"/>
  <c r="U13" i="6"/>
  <c r="L18" i="6"/>
  <c r="BN9" i="6"/>
  <c r="BD10" i="6"/>
  <c r="N14" i="6"/>
  <c r="X15" i="6"/>
  <c r="W21" i="6"/>
  <c r="N23" i="6"/>
  <c r="BN32" i="6"/>
  <c r="X33" i="6"/>
  <c r="BD12" i="6"/>
  <c r="W13" i="6"/>
  <c r="AT13" i="6"/>
  <c r="O14" i="6"/>
  <c r="AJ14" i="6"/>
  <c r="AJ19" i="6"/>
  <c r="BD20" i="6"/>
  <c r="X21" i="6"/>
  <c r="AT22" i="6"/>
  <c r="O23" i="6"/>
  <c r="N29" i="6"/>
  <c r="AT31" i="6"/>
  <c r="AJ7" i="6"/>
  <c r="N8" i="6"/>
  <c r="X10" i="6"/>
  <c r="W11" i="6"/>
  <c r="N12" i="6"/>
  <c r="X13" i="6"/>
  <c r="W22" i="6"/>
  <c r="W23" i="6"/>
  <c r="N73" i="6"/>
  <c r="N72" i="6"/>
  <c r="N77" i="6"/>
  <c r="N74" i="6"/>
  <c r="N66" i="6"/>
  <c r="N57" i="6"/>
  <c r="N54" i="6"/>
  <c r="N53" i="6"/>
  <c r="N52" i="6"/>
  <c r="N51" i="6"/>
  <c r="N50" i="6"/>
  <c r="N49" i="6"/>
  <c r="N82" i="6"/>
  <c r="N75" i="6"/>
  <c r="N60" i="6"/>
  <c r="N68" i="6"/>
  <c r="N63" i="6"/>
  <c r="N69" i="6"/>
  <c r="N70" i="6"/>
  <c r="N76" i="6"/>
  <c r="N64" i="6"/>
  <c r="N65" i="6"/>
  <c r="N62" i="6"/>
  <c r="N55" i="6"/>
  <c r="N67" i="6"/>
  <c r="N48" i="6"/>
  <c r="N32" i="6"/>
  <c r="N41" i="6"/>
  <c r="N40" i="6"/>
  <c r="N44" i="6"/>
  <c r="N42" i="6"/>
  <c r="N34" i="6"/>
  <c r="N71" i="6"/>
  <c r="N59" i="6"/>
  <c r="N61" i="6"/>
  <c r="N58" i="6"/>
  <c r="N47" i="6"/>
  <c r="N37" i="6"/>
  <c r="N25" i="6"/>
  <c r="N38" i="6"/>
  <c r="N26" i="6"/>
  <c r="N39" i="6"/>
  <c r="N33" i="6"/>
  <c r="N30" i="6"/>
  <c r="N35" i="6"/>
  <c r="N31" i="6"/>
  <c r="N27" i="6"/>
  <c r="N56" i="6"/>
  <c r="N43" i="6"/>
  <c r="N36" i="6"/>
  <c r="N46" i="6"/>
  <c r="N45" i="6"/>
  <c r="W76" i="6"/>
  <c r="W75" i="6"/>
  <c r="W82" i="6"/>
  <c r="W74" i="6"/>
  <c r="W73" i="6"/>
  <c r="W72" i="6"/>
  <c r="W71" i="6"/>
  <c r="W64" i="6"/>
  <c r="W54" i="6"/>
  <c r="W53" i="6"/>
  <c r="W52" i="6"/>
  <c r="W51" i="6"/>
  <c r="W50" i="6"/>
  <c r="W49" i="6"/>
  <c r="W57" i="6"/>
  <c r="W77" i="6"/>
  <c r="W66" i="6"/>
  <c r="W70" i="6"/>
  <c r="W67" i="6"/>
  <c r="W65" i="6"/>
  <c r="W61" i="6"/>
  <c r="W58" i="6"/>
  <c r="W69" i="6"/>
  <c r="W68" i="6"/>
  <c r="W59" i="6"/>
  <c r="W56" i="6"/>
  <c r="W60" i="6"/>
  <c r="W63" i="6"/>
  <c r="W62" i="6"/>
  <c r="W37" i="6"/>
  <c r="W32" i="6"/>
  <c r="W45" i="6"/>
  <c r="W43" i="6"/>
  <c r="W46" i="6"/>
  <c r="W47" i="6"/>
  <c r="W41" i="6"/>
  <c r="W38" i="6"/>
  <c r="W55" i="6"/>
  <c r="W24" i="6"/>
  <c r="W36" i="6"/>
  <c r="W25" i="6"/>
  <c r="W48" i="6"/>
  <c r="W40" i="6"/>
  <c r="W26" i="6"/>
  <c r="W42" i="6"/>
  <c r="W33" i="6"/>
  <c r="W30" i="6"/>
  <c r="W31" i="6"/>
  <c r="W44" i="6"/>
  <c r="W39" i="6"/>
  <c r="W35" i="6"/>
  <c r="W34" i="6"/>
  <c r="AJ76" i="6"/>
  <c r="AJ75" i="6"/>
  <c r="AJ77" i="6"/>
  <c r="AJ74" i="6"/>
  <c r="AJ72" i="6"/>
  <c r="AJ71" i="6"/>
  <c r="AJ64" i="6"/>
  <c r="AJ54" i="6"/>
  <c r="AJ68" i="6"/>
  <c r="AJ57" i="6"/>
  <c r="AJ69" i="6"/>
  <c r="AJ67" i="6"/>
  <c r="AJ65" i="6"/>
  <c r="AJ70" i="6"/>
  <c r="AJ73" i="6"/>
  <c r="AJ61" i="6"/>
  <c r="AJ63" i="6"/>
  <c r="AJ49" i="6"/>
  <c r="AJ82" i="6"/>
  <c r="AJ51" i="6"/>
  <c r="AJ58" i="6"/>
  <c r="AJ66" i="6"/>
  <c r="AJ62" i="6"/>
  <c r="AJ56" i="6"/>
  <c r="AJ44" i="6"/>
  <c r="AJ42" i="6"/>
  <c r="AJ32" i="6"/>
  <c r="AJ53" i="6"/>
  <c r="AJ52" i="6"/>
  <c r="AJ50" i="6"/>
  <c r="AJ60" i="6"/>
  <c r="AJ55" i="6"/>
  <c r="AJ59" i="6"/>
  <c r="AJ48" i="6"/>
  <c r="AJ36" i="6"/>
  <c r="AJ40" i="6"/>
  <c r="AJ29" i="6"/>
  <c r="AJ38" i="6"/>
  <c r="AJ31" i="6"/>
  <c r="AJ24" i="6"/>
  <c r="AJ47" i="6"/>
  <c r="AJ46" i="6"/>
  <c r="AJ45" i="6"/>
  <c r="AJ39" i="6"/>
  <c r="AJ35" i="6"/>
  <c r="AJ34" i="6"/>
  <c r="AJ25" i="6"/>
  <c r="AJ37" i="6"/>
  <c r="AJ43" i="6"/>
  <c r="AJ41" i="6"/>
  <c r="AJ33" i="6"/>
  <c r="AJ30" i="6"/>
  <c r="AJ28" i="6"/>
  <c r="AJ23" i="6"/>
  <c r="AT77" i="6"/>
  <c r="AT82" i="6"/>
  <c r="AT75" i="6"/>
  <c r="AT76" i="6"/>
  <c r="AT73" i="6"/>
  <c r="AT61" i="6"/>
  <c r="AT66" i="6"/>
  <c r="AT64" i="6"/>
  <c r="AT54" i="6"/>
  <c r="AT72" i="6"/>
  <c r="AT63" i="6"/>
  <c r="AT71" i="6"/>
  <c r="AT68" i="6"/>
  <c r="AT67" i="6"/>
  <c r="AT74" i="6"/>
  <c r="AT58" i="6"/>
  <c r="AT70" i="6"/>
  <c r="AT65" i="6"/>
  <c r="AT60" i="6"/>
  <c r="AT57" i="6"/>
  <c r="AT49" i="6"/>
  <c r="AT51" i="6"/>
  <c r="AT62" i="6"/>
  <c r="AT59" i="6"/>
  <c r="AT56" i="6"/>
  <c r="AT55" i="6"/>
  <c r="AT53" i="6"/>
  <c r="AT52" i="6"/>
  <c r="AT40" i="6"/>
  <c r="AT29" i="6"/>
  <c r="AT50" i="6"/>
  <c r="AT45" i="6"/>
  <c r="AT39" i="6"/>
  <c r="AT36" i="6"/>
  <c r="AT46" i="6"/>
  <c r="AT47" i="6"/>
  <c r="AT48" i="6"/>
  <c r="AT44" i="6"/>
  <c r="AT42" i="6"/>
  <c r="AT37" i="6"/>
  <c r="AT69" i="6"/>
  <c r="AT43" i="6"/>
  <c r="AT41" i="6"/>
  <c r="AT33" i="6"/>
  <c r="AT23" i="6"/>
  <c r="AT28" i="6"/>
  <c r="AT30" i="6"/>
  <c r="AT24" i="6"/>
  <c r="AT38" i="6"/>
  <c r="AT32" i="6"/>
  <c r="AT34" i="6"/>
  <c r="AT35" i="6"/>
  <c r="AT27" i="6"/>
  <c r="BD77" i="6"/>
  <c r="BD74" i="6"/>
  <c r="BD82" i="6"/>
  <c r="BD73" i="6"/>
  <c r="BD71" i="6"/>
  <c r="BD76" i="6"/>
  <c r="BD72" i="6"/>
  <c r="BD75" i="6"/>
  <c r="BD67" i="6"/>
  <c r="BD65" i="6"/>
  <c r="BD58" i="6"/>
  <c r="BD68" i="6"/>
  <c r="BD61" i="6"/>
  <c r="BD69" i="6"/>
  <c r="BD64" i="6"/>
  <c r="BD70" i="6"/>
  <c r="BD66" i="6"/>
  <c r="BD52" i="6"/>
  <c r="BD63" i="6"/>
  <c r="BD53" i="6"/>
  <c r="BD55" i="6"/>
  <c r="BD49" i="6"/>
  <c r="BD59" i="6"/>
  <c r="BD56" i="6"/>
  <c r="BD54" i="6"/>
  <c r="BD51" i="6"/>
  <c r="BD62" i="6"/>
  <c r="BD48" i="6"/>
  <c r="BD35" i="6"/>
  <c r="BD33" i="6"/>
  <c r="BD57" i="6"/>
  <c r="BD29" i="6"/>
  <c r="BD43" i="6"/>
  <c r="BD39" i="6"/>
  <c r="BD60" i="6"/>
  <c r="BD38" i="6"/>
  <c r="BD30" i="6"/>
  <c r="BD44" i="6"/>
  <c r="BD32" i="6"/>
  <c r="BD27" i="6"/>
  <c r="BD41" i="6"/>
  <c r="BD40" i="6"/>
  <c r="BD34" i="6"/>
  <c r="BD23" i="6"/>
  <c r="BD50" i="6"/>
  <c r="BD36" i="6"/>
  <c r="BD47" i="6"/>
  <c r="BD46" i="6"/>
  <c r="BD45" i="6"/>
  <c r="BD42" i="6"/>
  <c r="BD37" i="6"/>
  <c r="BD31" i="6"/>
  <c r="BD26" i="6"/>
  <c r="BN75" i="6"/>
  <c r="BN77" i="6"/>
  <c r="BN82" i="6"/>
  <c r="BN72" i="6"/>
  <c r="BN74" i="6"/>
  <c r="BN71" i="6"/>
  <c r="BN73" i="6"/>
  <c r="BN76" i="6"/>
  <c r="BN55" i="6"/>
  <c r="BN58" i="6"/>
  <c r="BN65" i="6"/>
  <c r="BN68" i="6"/>
  <c r="BN66" i="6"/>
  <c r="BN62" i="6"/>
  <c r="BN52" i="6"/>
  <c r="BN64" i="6"/>
  <c r="BN53" i="6"/>
  <c r="BN49" i="6"/>
  <c r="BN67" i="6"/>
  <c r="BN69" i="6"/>
  <c r="BN60" i="6"/>
  <c r="BN57" i="6"/>
  <c r="BN50" i="6"/>
  <c r="BN30" i="6"/>
  <c r="BN45" i="6"/>
  <c r="BN38" i="6"/>
  <c r="BN33" i="6"/>
  <c r="BN61" i="6"/>
  <c r="BN59" i="6"/>
  <c r="BN51" i="6"/>
  <c r="BN46" i="6"/>
  <c r="BN44" i="6"/>
  <c r="BN42" i="6"/>
  <c r="BN47" i="6"/>
  <c r="BN70" i="6"/>
  <c r="BN63" i="6"/>
  <c r="BN56" i="6"/>
  <c r="BN54" i="6"/>
  <c r="BN34" i="6"/>
  <c r="BN41" i="6"/>
  <c r="BN39" i="6"/>
  <c r="BN36" i="6"/>
  <c r="BN26" i="6"/>
  <c r="BN43" i="6"/>
  <c r="BN31" i="6"/>
  <c r="BN27" i="6"/>
  <c r="BN48" i="6"/>
  <c r="BN37" i="6"/>
  <c r="BN35" i="6"/>
  <c r="BN40" i="6"/>
  <c r="BN25" i="6"/>
  <c r="BN4" i="6"/>
  <c r="AT6" i="6"/>
  <c r="W7" i="6"/>
  <c r="O8" i="6"/>
  <c r="BN8" i="6"/>
  <c r="BE9" i="6"/>
  <c r="X11" i="6"/>
  <c r="AT11" i="6"/>
  <c r="O12" i="6"/>
  <c r="AJ12" i="6"/>
  <c r="BN14" i="6"/>
  <c r="BD15" i="6"/>
  <c r="W18" i="6"/>
  <c r="AT18" i="6"/>
  <c r="BN19" i="6"/>
  <c r="AJ20" i="6"/>
  <c r="BD21" i="6"/>
  <c r="X22" i="6"/>
  <c r="X23" i="6"/>
  <c r="BD24" i="6"/>
  <c r="AJ26" i="6"/>
  <c r="AM27" i="6"/>
  <c r="N28" i="6"/>
  <c r="O76" i="6"/>
  <c r="O82" i="6"/>
  <c r="O73" i="6"/>
  <c r="O77" i="6"/>
  <c r="O72" i="6"/>
  <c r="O75" i="6"/>
  <c r="O60" i="6"/>
  <c r="O68" i="6"/>
  <c r="O63" i="6"/>
  <c r="O69" i="6"/>
  <c r="O70" i="6"/>
  <c r="O67" i="6"/>
  <c r="O62" i="6"/>
  <c r="O66" i="6"/>
  <c r="O57" i="6"/>
  <c r="O51" i="6"/>
  <c r="O55" i="6"/>
  <c r="O74" i="6"/>
  <c r="O53" i="6"/>
  <c r="O50" i="6"/>
  <c r="O64" i="6"/>
  <c r="O65" i="6"/>
  <c r="O41" i="6"/>
  <c r="O52" i="6"/>
  <c r="O40" i="6"/>
  <c r="O38" i="6"/>
  <c r="O44" i="6"/>
  <c r="O42" i="6"/>
  <c r="O71" i="6"/>
  <c r="O59" i="6"/>
  <c r="O39" i="6"/>
  <c r="O61" i="6"/>
  <c r="O56" i="6"/>
  <c r="O58" i="6"/>
  <c r="O54" i="6"/>
  <c r="O48" i="6"/>
  <c r="O32" i="6"/>
  <c r="O26" i="6"/>
  <c r="O33" i="6"/>
  <c r="O30" i="6"/>
  <c r="O35" i="6"/>
  <c r="O31" i="6"/>
  <c r="O27" i="6"/>
  <c r="O34" i="6"/>
  <c r="O29" i="6"/>
  <c r="O49" i="6"/>
  <c r="O43" i="6"/>
  <c r="O36" i="6"/>
  <c r="O47" i="6"/>
  <c r="O46" i="6"/>
  <c r="O45" i="6"/>
  <c r="O37" i="6"/>
  <c r="O25" i="6"/>
  <c r="X82" i="6"/>
  <c r="X74" i="6"/>
  <c r="X73" i="6"/>
  <c r="X72" i="6"/>
  <c r="X77" i="6"/>
  <c r="X57" i="6"/>
  <c r="X60" i="6"/>
  <c r="X63" i="6"/>
  <c r="X76" i="6"/>
  <c r="X71" i="6"/>
  <c r="X68" i="6"/>
  <c r="X75" i="6"/>
  <c r="X64" i="6"/>
  <c r="X61" i="6"/>
  <c r="X58" i="6"/>
  <c r="X69" i="6"/>
  <c r="X59" i="6"/>
  <c r="X56" i="6"/>
  <c r="X51" i="6"/>
  <c r="X70" i="6"/>
  <c r="X67" i="6"/>
  <c r="X55" i="6"/>
  <c r="X66" i="6"/>
  <c r="X49" i="6"/>
  <c r="X62" i="6"/>
  <c r="X37" i="6"/>
  <c r="X32" i="6"/>
  <c r="X45" i="6"/>
  <c r="X43" i="6"/>
  <c r="X46" i="6"/>
  <c r="X47" i="6"/>
  <c r="X48" i="6"/>
  <c r="X40" i="6"/>
  <c r="X35" i="6"/>
  <c r="X34" i="6"/>
  <c r="X53" i="6"/>
  <c r="X65" i="6"/>
  <c r="X54" i="6"/>
  <c r="X36" i="6"/>
  <c r="X25" i="6"/>
  <c r="X41" i="6"/>
  <c r="X26" i="6"/>
  <c r="X42" i="6"/>
  <c r="X38" i="6"/>
  <c r="X52" i="6"/>
  <c r="X50" i="6"/>
  <c r="X31" i="6"/>
  <c r="X44" i="6"/>
  <c r="X39" i="6"/>
  <c r="X24" i="6"/>
  <c r="AK77" i="6"/>
  <c r="AK74" i="6"/>
  <c r="AK76" i="6"/>
  <c r="AK72" i="6"/>
  <c r="AK73" i="6"/>
  <c r="AK70" i="6"/>
  <c r="AK69" i="6"/>
  <c r="AK68" i="6"/>
  <c r="AK67" i="6"/>
  <c r="AK66" i="6"/>
  <c r="AK65" i="6"/>
  <c r="AK57" i="6"/>
  <c r="AK60" i="6"/>
  <c r="AK63" i="6"/>
  <c r="AK75" i="6"/>
  <c r="AK82" i="6"/>
  <c r="AK71" i="6"/>
  <c r="AK64" i="6"/>
  <c r="AK51" i="6"/>
  <c r="AK58" i="6"/>
  <c r="AK61" i="6"/>
  <c r="AK59" i="6"/>
  <c r="AK56" i="6"/>
  <c r="AK48" i="6"/>
  <c r="AK47" i="6"/>
  <c r="AK46" i="6"/>
  <c r="AK45" i="6"/>
  <c r="AK44" i="6"/>
  <c r="AK43" i="6"/>
  <c r="AK42" i="6"/>
  <c r="AK54" i="6"/>
  <c r="AK49" i="6"/>
  <c r="AK32" i="6"/>
  <c r="AK37" i="6"/>
  <c r="AK28" i="6"/>
  <c r="AK27" i="6"/>
  <c r="AK26" i="6"/>
  <c r="AK25" i="6"/>
  <c r="AK24" i="6"/>
  <c r="AK23" i="6"/>
  <c r="AK53" i="6"/>
  <c r="AK52" i="6"/>
  <c r="AK50" i="6"/>
  <c r="AK55" i="6"/>
  <c r="AK38" i="6"/>
  <c r="AK34" i="6"/>
  <c r="AK62" i="6"/>
  <c r="AK31" i="6"/>
  <c r="AK39" i="6"/>
  <c r="AK35" i="6"/>
  <c r="AK22" i="6"/>
  <c r="AK21" i="6"/>
  <c r="AK20" i="6"/>
  <c r="AK19" i="6"/>
  <c r="AK18" i="6"/>
  <c r="AK15" i="6"/>
  <c r="AK14" i="6"/>
  <c r="AK13" i="6"/>
  <c r="AK12" i="6"/>
  <c r="AK11" i="6"/>
  <c r="AK10" i="6"/>
  <c r="AK36" i="6"/>
  <c r="AK41" i="6"/>
  <c r="AK33" i="6"/>
  <c r="AK30" i="6"/>
  <c r="AK40" i="6"/>
  <c r="AK29" i="6"/>
  <c r="AU76" i="6"/>
  <c r="AU75" i="6"/>
  <c r="AU82" i="6"/>
  <c r="AU70" i="6"/>
  <c r="AU69" i="6"/>
  <c r="AU68" i="6"/>
  <c r="AU67" i="6"/>
  <c r="AU66" i="6"/>
  <c r="AU65" i="6"/>
  <c r="AU77" i="6"/>
  <c r="AU71" i="6"/>
  <c r="AU64" i="6"/>
  <c r="AU54" i="6"/>
  <c r="AU57" i="6"/>
  <c r="AU72" i="6"/>
  <c r="AU73" i="6"/>
  <c r="AU61" i="6"/>
  <c r="AU60" i="6"/>
  <c r="AU49" i="6"/>
  <c r="AU51" i="6"/>
  <c r="AU62" i="6"/>
  <c r="AU48" i="6"/>
  <c r="AU47" i="6"/>
  <c r="AU46" i="6"/>
  <c r="AU45" i="6"/>
  <c r="AU44" i="6"/>
  <c r="AU43" i="6"/>
  <c r="AU42" i="6"/>
  <c r="AU41" i="6"/>
  <c r="AU74" i="6"/>
  <c r="AU53" i="6"/>
  <c r="AU52" i="6"/>
  <c r="AU50" i="6"/>
  <c r="AU39" i="6"/>
  <c r="AU36" i="6"/>
  <c r="AU32" i="6"/>
  <c r="AU27" i="6"/>
  <c r="AU26" i="6"/>
  <c r="AU25" i="6"/>
  <c r="AU24" i="6"/>
  <c r="AU23" i="6"/>
  <c r="AU55" i="6"/>
  <c r="AU63" i="6"/>
  <c r="AU59" i="6"/>
  <c r="AU58" i="6"/>
  <c r="AU56" i="6"/>
  <c r="AU40" i="6"/>
  <c r="AU28" i="6"/>
  <c r="AU33" i="6"/>
  <c r="AU30" i="6"/>
  <c r="AU29" i="6"/>
  <c r="AU37" i="6"/>
  <c r="AU31" i="6"/>
  <c r="AU22" i="6"/>
  <c r="AU21" i="6"/>
  <c r="AU20" i="6"/>
  <c r="AU19" i="6"/>
  <c r="AU18" i="6"/>
  <c r="AU15" i="6"/>
  <c r="AU14" i="6"/>
  <c r="AU13" i="6"/>
  <c r="AU12" i="6"/>
  <c r="AU11" i="6"/>
  <c r="AU10" i="6"/>
  <c r="AU38" i="6"/>
  <c r="AU34" i="6"/>
  <c r="AU35" i="6"/>
  <c r="BE77" i="6"/>
  <c r="BE73" i="6"/>
  <c r="BE76" i="6"/>
  <c r="BE70" i="6"/>
  <c r="BE69" i="6"/>
  <c r="BE68" i="6"/>
  <c r="BE67" i="6"/>
  <c r="BE66" i="6"/>
  <c r="BE65" i="6"/>
  <c r="BE74" i="6"/>
  <c r="BE61" i="6"/>
  <c r="BE72" i="6"/>
  <c r="BE64" i="6"/>
  <c r="BE54" i="6"/>
  <c r="BE71" i="6"/>
  <c r="BE63" i="6"/>
  <c r="BE82" i="6"/>
  <c r="BE75" i="6"/>
  <c r="BE58" i="6"/>
  <c r="BE53" i="6"/>
  <c r="BE55" i="6"/>
  <c r="BE49" i="6"/>
  <c r="BE59" i="6"/>
  <c r="BE56" i="6"/>
  <c r="BE51" i="6"/>
  <c r="BE60" i="6"/>
  <c r="BE57" i="6"/>
  <c r="BE47" i="6"/>
  <c r="BE46" i="6"/>
  <c r="BE45" i="6"/>
  <c r="BE44" i="6"/>
  <c r="BE43" i="6"/>
  <c r="BE42" i="6"/>
  <c r="BE41" i="6"/>
  <c r="BE52" i="6"/>
  <c r="BE29" i="6"/>
  <c r="BE27" i="6"/>
  <c r="BE26" i="6"/>
  <c r="BE25" i="6"/>
  <c r="BE24" i="6"/>
  <c r="BE23" i="6"/>
  <c r="BE40" i="6"/>
  <c r="BE62" i="6"/>
  <c r="BE48" i="6"/>
  <c r="BE35" i="6"/>
  <c r="BE33" i="6"/>
  <c r="BE32" i="6"/>
  <c r="BE38" i="6"/>
  <c r="BE34" i="6"/>
  <c r="BE50" i="6"/>
  <c r="BE39" i="6"/>
  <c r="BE28" i="6"/>
  <c r="BE22" i="6"/>
  <c r="BE21" i="6"/>
  <c r="BE20" i="6"/>
  <c r="BE19" i="6"/>
  <c r="BE18" i="6"/>
  <c r="BE15" i="6"/>
  <c r="BE14" i="6"/>
  <c r="BE13" i="6"/>
  <c r="BE12" i="6"/>
  <c r="BE11" i="6"/>
  <c r="BE10" i="6"/>
  <c r="BE36" i="6"/>
  <c r="BE37" i="6"/>
  <c r="BE31" i="6"/>
  <c r="BO77" i="6"/>
  <c r="BO74" i="6"/>
  <c r="BO82" i="6"/>
  <c r="BO73" i="6"/>
  <c r="BO75" i="6"/>
  <c r="BO71" i="6"/>
  <c r="BO70" i="6"/>
  <c r="BO69" i="6"/>
  <c r="BO68" i="6"/>
  <c r="BO67" i="6"/>
  <c r="BO66" i="6"/>
  <c r="BO65" i="6"/>
  <c r="BO58" i="6"/>
  <c r="BO61" i="6"/>
  <c r="BO64" i="6"/>
  <c r="BO76" i="6"/>
  <c r="BO52" i="6"/>
  <c r="BO53" i="6"/>
  <c r="BO49" i="6"/>
  <c r="BO62" i="6"/>
  <c r="BO55" i="6"/>
  <c r="BO51" i="6"/>
  <c r="BO47" i="6"/>
  <c r="BO46" i="6"/>
  <c r="BO45" i="6"/>
  <c r="BO44" i="6"/>
  <c r="BO43" i="6"/>
  <c r="BO42" i="6"/>
  <c r="BO41" i="6"/>
  <c r="BO72" i="6"/>
  <c r="BO63" i="6"/>
  <c r="BO57" i="6"/>
  <c r="BO38" i="6"/>
  <c r="BO33" i="6"/>
  <c r="BO59" i="6"/>
  <c r="BO35" i="6"/>
  <c r="BO29" i="6"/>
  <c r="BO27" i="6"/>
  <c r="BO26" i="6"/>
  <c r="BO25" i="6"/>
  <c r="BO24" i="6"/>
  <c r="BO23" i="6"/>
  <c r="BO56" i="6"/>
  <c r="BO54" i="6"/>
  <c r="BO50" i="6"/>
  <c r="BO36" i="6"/>
  <c r="BO60" i="6"/>
  <c r="BO30" i="6"/>
  <c r="BO31" i="6"/>
  <c r="BO48" i="6"/>
  <c r="BO37" i="6"/>
  <c r="BO32" i="6"/>
  <c r="BO22" i="6"/>
  <c r="BO21" i="6"/>
  <c r="BO20" i="6"/>
  <c r="BO19" i="6"/>
  <c r="BO18" i="6"/>
  <c r="BO15" i="6"/>
  <c r="BO14" i="6"/>
  <c r="BO13" i="6"/>
  <c r="BO12" i="6"/>
  <c r="BO11" i="6"/>
  <c r="BO10" i="6"/>
  <c r="BO40" i="6"/>
  <c r="BO34" i="6"/>
  <c r="BO39" i="6"/>
  <c r="BN3" i="6"/>
  <c r="BO4" i="6"/>
  <c r="BD5" i="6"/>
  <c r="AU6" i="6"/>
  <c r="X7" i="6"/>
  <c r="BO8" i="6"/>
  <c r="AT9" i="6"/>
  <c r="AT10" i="6"/>
  <c r="N15" i="6"/>
  <c r="X18" i="6"/>
  <c r="N20" i="6"/>
  <c r="O28" i="6"/>
  <c r="O15" i="6"/>
  <c r="AJ15" i="6"/>
  <c r="AT19" i="6"/>
  <c r="O20" i="6"/>
  <c r="BN20" i="6"/>
  <c r="AJ21" i="6"/>
  <c r="BD22" i="6"/>
  <c r="BN24" i="6"/>
  <c r="AT26" i="6"/>
  <c r="W28" i="6"/>
  <c r="Q82" i="6"/>
  <c r="Q75" i="6"/>
  <c r="Q74" i="6"/>
  <c r="Q73" i="6"/>
  <c r="Q72" i="6"/>
  <c r="Q77" i="6"/>
  <c r="Q70" i="6"/>
  <c r="Q69" i="6"/>
  <c r="Q68" i="6"/>
  <c r="Q76" i="6"/>
  <c r="Q71" i="6"/>
  <c r="Q56" i="6"/>
  <c r="Q59" i="6"/>
  <c r="Q65" i="6"/>
  <c r="Q63" i="6"/>
  <c r="Q60" i="6"/>
  <c r="Q57" i="6"/>
  <c r="Q53" i="6"/>
  <c r="Q50" i="6"/>
  <c r="Q66" i="6"/>
  <c r="Q54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64" i="6"/>
  <c r="Q61" i="6"/>
  <c r="Q58" i="6"/>
  <c r="Q52" i="6"/>
  <c r="Q67" i="6"/>
  <c r="Q62" i="6"/>
  <c r="Q55" i="6"/>
  <c r="Q31" i="6"/>
  <c r="Q28" i="6"/>
  <c r="Q27" i="6"/>
  <c r="Q26" i="6"/>
  <c r="Q25" i="6"/>
  <c r="Q24" i="6"/>
  <c r="Q23" i="6"/>
  <c r="Q34" i="6"/>
  <c r="Q51" i="6"/>
  <c r="Q49" i="6"/>
  <c r="Q33" i="6"/>
  <c r="Q30" i="6"/>
  <c r="Q29" i="6"/>
  <c r="Q22" i="6"/>
  <c r="Q21" i="6"/>
  <c r="Q20" i="6"/>
  <c r="Q19" i="6"/>
  <c r="Q18" i="6"/>
  <c r="Q15" i="6"/>
  <c r="Q14" i="6"/>
  <c r="Q13" i="6"/>
  <c r="Q12" i="6"/>
  <c r="Q11" i="6"/>
  <c r="Q10" i="6"/>
  <c r="AB76" i="6"/>
  <c r="AB82" i="6"/>
  <c r="AB72" i="6"/>
  <c r="AB73" i="6"/>
  <c r="AB70" i="6"/>
  <c r="AB69" i="6"/>
  <c r="AB68" i="6"/>
  <c r="AB74" i="6"/>
  <c r="AB63" i="6"/>
  <c r="AB77" i="6"/>
  <c r="AB56" i="6"/>
  <c r="AB71" i="6"/>
  <c r="AB66" i="6"/>
  <c r="AB60" i="6"/>
  <c r="AB64" i="6"/>
  <c r="AB55" i="6"/>
  <c r="AB67" i="6"/>
  <c r="AB53" i="6"/>
  <c r="AB50" i="6"/>
  <c r="AB48" i="6"/>
  <c r="AB47" i="6"/>
  <c r="AB46" i="6"/>
  <c r="AB45" i="6"/>
  <c r="AB44" i="6"/>
  <c r="AB43" i="6"/>
  <c r="AB42" i="6"/>
  <c r="AB41" i="6"/>
  <c r="AB40" i="6"/>
  <c r="AB39" i="6"/>
  <c r="AB38" i="6"/>
  <c r="AB37" i="6"/>
  <c r="AB36" i="6"/>
  <c r="AB35" i="6"/>
  <c r="AB62" i="6"/>
  <c r="AB57" i="6"/>
  <c r="AB65" i="6"/>
  <c r="AB59" i="6"/>
  <c r="AB51" i="6"/>
  <c r="AB49" i="6"/>
  <c r="AB28" i="6"/>
  <c r="AB27" i="6"/>
  <c r="AB26" i="6"/>
  <c r="AB25" i="6"/>
  <c r="AB24" i="6"/>
  <c r="AB23" i="6"/>
  <c r="AB31" i="6"/>
  <c r="AB75" i="6"/>
  <c r="AB61" i="6"/>
  <c r="AB54" i="6"/>
  <c r="AB58" i="6"/>
  <c r="AB52" i="6"/>
  <c r="AB32" i="6"/>
  <c r="AB22" i="6"/>
  <c r="AB21" i="6"/>
  <c r="AB20" i="6"/>
  <c r="AB19" i="6"/>
  <c r="AB18" i="6"/>
  <c r="AB15" i="6"/>
  <c r="AB14" i="6"/>
  <c r="AB13" i="6"/>
  <c r="AB12" i="6"/>
  <c r="AB11" i="6"/>
  <c r="AB10" i="6"/>
  <c r="AB33" i="6"/>
  <c r="AB30" i="6"/>
  <c r="AB34" i="6"/>
  <c r="AM76" i="6"/>
  <c r="AM82" i="6"/>
  <c r="AM74" i="6"/>
  <c r="AM77" i="6"/>
  <c r="AM72" i="6"/>
  <c r="AM70" i="6"/>
  <c r="AM69" i="6"/>
  <c r="AM68" i="6"/>
  <c r="AM67" i="6"/>
  <c r="AM66" i="6"/>
  <c r="AM65" i="6"/>
  <c r="AM73" i="6"/>
  <c r="AM63" i="6"/>
  <c r="AM56" i="6"/>
  <c r="AM75" i="6"/>
  <c r="AM60" i="6"/>
  <c r="AM58" i="6"/>
  <c r="AM61" i="6"/>
  <c r="AM59" i="6"/>
  <c r="AM48" i="6"/>
  <c r="AM47" i="6"/>
  <c r="AM46" i="6"/>
  <c r="AM45" i="6"/>
  <c r="AM71" i="6"/>
  <c r="AM55" i="6"/>
  <c r="AM50" i="6"/>
  <c r="AM53" i="6"/>
  <c r="AM51" i="6"/>
  <c r="AM37" i="6"/>
  <c r="AM64" i="6"/>
  <c r="AM52" i="6"/>
  <c r="AM31" i="6"/>
  <c r="AM54" i="6"/>
  <c r="AM43" i="6"/>
  <c r="AM41" i="6"/>
  <c r="AM35" i="6"/>
  <c r="AM62" i="6"/>
  <c r="AM44" i="6"/>
  <c r="AM42" i="6"/>
  <c r="AM38" i="6"/>
  <c r="AM24" i="6"/>
  <c r="AM49" i="6"/>
  <c r="AM39" i="6"/>
  <c r="AM34" i="6"/>
  <c r="AM25" i="6"/>
  <c r="AM22" i="6"/>
  <c r="AM21" i="6"/>
  <c r="AM20" i="6"/>
  <c r="AM19" i="6"/>
  <c r="AM18" i="6"/>
  <c r="AM15" i="6"/>
  <c r="AM14" i="6"/>
  <c r="AM13" i="6"/>
  <c r="AM12" i="6"/>
  <c r="AM32" i="6"/>
  <c r="AM57" i="6"/>
  <c r="AM26" i="6"/>
  <c r="AM36" i="6"/>
  <c r="AM40" i="6"/>
  <c r="AW76" i="6"/>
  <c r="AW82" i="6"/>
  <c r="AW73" i="6"/>
  <c r="AW77" i="6"/>
  <c r="AW75" i="6"/>
  <c r="AW70" i="6"/>
  <c r="AW69" i="6"/>
  <c r="AW68" i="6"/>
  <c r="AW67" i="6"/>
  <c r="AW66" i="6"/>
  <c r="AW65" i="6"/>
  <c r="AW74" i="6"/>
  <c r="AW72" i="6"/>
  <c r="AW60" i="6"/>
  <c r="AW63" i="6"/>
  <c r="AW71" i="6"/>
  <c r="AW62" i="6"/>
  <c r="AW57" i="6"/>
  <c r="AW54" i="6"/>
  <c r="AW51" i="6"/>
  <c r="AW64" i="6"/>
  <c r="AW48" i="6"/>
  <c r="AW47" i="6"/>
  <c r="AW46" i="6"/>
  <c r="AW45" i="6"/>
  <c r="AW58" i="6"/>
  <c r="AW50" i="6"/>
  <c r="AW28" i="6"/>
  <c r="AW55" i="6"/>
  <c r="AW49" i="6"/>
  <c r="AW44" i="6"/>
  <c r="AW42" i="6"/>
  <c r="AW59" i="6"/>
  <c r="AW61" i="6"/>
  <c r="AW39" i="6"/>
  <c r="AW36" i="6"/>
  <c r="AW32" i="6"/>
  <c r="AW33" i="6"/>
  <c r="AW30" i="6"/>
  <c r="AW29" i="6"/>
  <c r="AW23" i="6"/>
  <c r="AW53" i="6"/>
  <c r="AW37" i="6"/>
  <c r="AW31" i="6"/>
  <c r="AW24" i="6"/>
  <c r="AW22" i="6"/>
  <c r="AW21" i="6"/>
  <c r="AW20" i="6"/>
  <c r="AW19" i="6"/>
  <c r="AW18" i="6"/>
  <c r="AW15" i="6"/>
  <c r="AW14" i="6"/>
  <c r="AW13" i="6"/>
  <c r="AW12" i="6"/>
  <c r="AW11" i="6"/>
  <c r="AW56" i="6"/>
  <c r="AW52" i="6"/>
  <c r="AW25" i="6"/>
  <c r="AW38" i="6"/>
  <c r="AW41" i="6"/>
  <c r="AW40" i="6"/>
  <c r="AW35" i="6"/>
  <c r="AW43" i="6"/>
  <c r="BG76" i="6"/>
  <c r="BG77" i="6"/>
  <c r="BG70" i="6"/>
  <c r="BG69" i="6"/>
  <c r="BG68" i="6"/>
  <c r="BG67" i="6"/>
  <c r="BG66" i="6"/>
  <c r="BG65" i="6"/>
  <c r="BG73" i="6"/>
  <c r="BG57" i="6"/>
  <c r="BG71" i="6"/>
  <c r="BG60" i="6"/>
  <c r="BG63" i="6"/>
  <c r="BG82" i="6"/>
  <c r="BG74" i="6"/>
  <c r="BG72" i="6"/>
  <c r="BG64" i="6"/>
  <c r="BG61" i="6"/>
  <c r="BG59" i="6"/>
  <c r="BG56" i="6"/>
  <c r="BG51" i="6"/>
  <c r="BG47" i="6"/>
  <c r="BG46" i="6"/>
  <c r="BG45" i="6"/>
  <c r="BG54" i="6"/>
  <c r="BG48" i="6"/>
  <c r="BG75" i="6"/>
  <c r="BG55" i="6"/>
  <c r="BG49" i="6"/>
  <c r="BG32" i="6"/>
  <c r="BG40" i="6"/>
  <c r="BG36" i="6"/>
  <c r="BG28" i="6"/>
  <c r="BG62" i="6"/>
  <c r="BG43" i="6"/>
  <c r="BG41" i="6"/>
  <c r="BG37" i="6"/>
  <c r="BG52" i="6"/>
  <c r="BG53" i="6"/>
  <c r="BG58" i="6"/>
  <c r="BG44" i="6"/>
  <c r="BG27" i="6"/>
  <c r="BG50" i="6"/>
  <c r="BG38" i="6"/>
  <c r="BG34" i="6"/>
  <c r="BG39" i="6"/>
  <c r="BG23" i="6"/>
  <c r="BG22" i="6"/>
  <c r="BG21" i="6"/>
  <c r="BG20" i="6"/>
  <c r="BG19" i="6"/>
  <c r="BG18" i="6"/>
  <c r="BG15" i="6"/>
  <c r="BG14" i="6"/>
  <c r="BG13" i="6"/>
  <c r="BG12" i="6"/>
  <c r="BG11" i="6"/>
  <c r="BG35" i="6"/>
  <c r="BG29" i="6"/>
  <c r="BG33" i="6"/>
  <c r="BG30" i="6"/>
  <c r="BG24" i="6"/>
  <c r="BG42" i="6"/>
  <c r="BQ76" i="6"/>
  <c r="BQ75" i="6"/>
  <c r="BQ73" i="6"/>
  <c r="BQ70" i="6"/>
  <c r="BQ69" i="6"/>
  <c r="BQ68" i="6"/>
  <c r="BQ67" i="6"/>
  <c r="BQ66" i="6"/>
  <c r="BQ65" i="6"/>
  <c r="BQ82" i="6"/>
  <c r="BQ77" i="6"/>
  <c r="BQ71" i="6"/>
  <c r="BQ64" i="6"/>
  <c r="BQ54" i="6"/>
  <c r="BQ57" i="6"/>
  <c r="BQ74" i="6"/>
  <c r="BQ61" i="6"/>
  <c r="BQ53" i="6"/>
  <c r="BQ49" i="6"/>
  <c r="BQ62" i="6"/>
  <c r="BQ58" i="6"/>
  <c r="BQ55" i="6"/>
  <c r="BQ51" i="6"/>
  <c r="BQ47" i="6"/>
  <c r="BQ46" i="6"/>
  <c r="BQ45" i="6"/>
  <c r="BQ72" i="6"/>
  <c r="BQ59" i="6"/>
  <c r="BQ56" i="6"/>
  <c r="BQ48" i="6"/>
  <c r="BQ35" i="6"/>
  <c r="BQ44" i="6"/>
  <c r="BQ42" i="6"/>
  <c r="BQ32" i="6"/>
  <c r="BQ52" i="6"/>
  <c r="BQ50" i="6"/>
  <c r="BQ63" i="6"/>
  <c r="BQ40" i="6"/>
  <c r="BQ60" i="6"/>
  <c r="BQ38" i="6"/>
  <c r="BQ36" i="6"/>
  <c r="BQ31" i="6"/>
  <c r="BQ26" i="6"/>
  <c r="BQ43" i="6"/>
  <c r="BQ27" i="6"/>
  <c r="BQ22" i="6"/>
  <c r="BQ21" i="6"/>
  <c r="BQ20" i="6"/>
  <c r="BQ19" i="6"/>
  <c r="BQ18" i="6"/>
  <c r="BQ15" i="6"/>
  <c r="BQ14" i="6"/>
  <c r="BQ13" i="6"/>
  <c r="BQ12" i="6"/>
  <c r="BQ11" i="6"/>
  <c r="BQ37" i="6"/>
  <c r="BQ23" i="6"/>
  <c r="BQ34" i="6"/>
  <c r="BQ39" i="6"/>
  <c r="BQ33" i="6"/>
  <c r="BQ30" i="6"/>
  <c r="BQ41" i="6"/>
  <c r="BD3" i="6"/>
  <c r="BE4" i="6"/>
  <c r="BQ4" i="6"/>
  <c r="AT5" i="6"/>
  <c r="W6" i="6"/>
  <c r="AK6" i="6"/>
  <c r="AW6" i="6"/>
  <c r="O7" i="6"/>
  <c r="AB7" i="6"/>
  <c r="BN7" i="6"/>
  <c r="BE8" i="6"/>
  <c r="BQ8" i="6"/>
  <c r="AJ9" i="6"/>
  <c r="O10" i="6"/>
  <c r="BQ10" i="6"/>
  <c r="N13" i="6"/>
  <c r="X14" i="6"/>
  <c r="W19" i="6"/>
  <c r="N21" i="6"/>
  <c r="BQ24" i="6"/>
  <c r="AW26" i="6"/>
  <c r="X28" i="6"/>
  <c r="BN29" i="6"/>
  <c r="O21" i="6"/>
  <c r="BN21" i="6"/>
  <c r="AJ22" i="6"/>
  <c r="AM23" i="6"/>
  <c r="N24" i="6"/>
  <c r="AT25" i="6"/>
  <c r="BD28" i="6"/>
  <c r="BQ29" i="6"/>
  <c r="N18" i="6"/>
  <c r="W20" i="6"/>
  <c r="N22" i="6"/>
  <c r="BN23" i="6"/>
  <c r="O24" i="6"/>
  <c r="W27" i="6"/>
  <c r="BN28" i="6"/>
  <c r="AM29" i="6"/>
  <c r="X30" i="6"/>
  <c r="O18" i="6"/>
  <c r="AJ18" i="6"/>
  <c r="BD19" i="6"/>
  <c r="X20" i="6"/>
  <c r="AT21" i="6"/>
  <c r="O22" i="6"/>
  <c r="BN22" i="6"/>
  <c r="BD25" i="6"/>
  <c r="X27" i="6"/>
  <c r="BO28" i="6"/>
  <c r="AX23" i="6"/>
  <c r="AN24" i="6"/>
  <c r="AD25" i="6"/>
  <c r="BR26" i="6"/>
  <c r="BH27" i="6"/>
  <c r="AX29" i="6"/>
  <c r="R30" i="6"/>
  <c r="AX30" i="6"/>
  <c r="BR31" i="6"/>
  <c r="AC32" i="6"/>
  <c r="R33" i="6"/>
  <c r="AX33" i="6"/>
  <c r="AC36" i="6"/>
  <c r="BR36" i="6"/>
  <c r="AN38" i="6"/>
  <c r="BI49" i="6"/>
  <c r="AC35" i="6"/>
  <c r="R37" i="6"/>
  <c r="BH37" i="6"/>
  <c r="R41" i="6"/>
  <c r="AC44" i="6"/>
  <c r="R45" i="6"/>
  <c r="R23" i="6"/>
  <c r="BS24" i="6"/>
  <c r="BI25" i="6"/>
  <c r="AY26" i="6"/>
  <c r="AC27" i="6"/>
  <c r="AO27" i="6"/>
  <c r="R28" i="6"/>
  <c r="AC29" i="6"/>
  <c r="R36" i="6"/>
  <c r="AN36" i="6"/>
  <c r="AC42" i="6"/>
  <c r="R43" i="6"/>
  <c r="AD49" i="6"/>
  <c r="BR23" i="6"/>
  <c r="BH24" i="6"/>
  <c r="AX25" i="6"/>
  <c r="AN26" i="6"/>
  <c r="AD27" i="6"/>
  <c r="AD29" i="6"/>
  <c r="AC30" i="6"/>
  <c r="BH30" i="6"/>
  <c r="AC33" i="6"/>
  <c r="BH33" i="6"/>
  <c r="AC37" i="6"/>
  <c r="R19" i="6"/>
  <c r="AC19" i="6"/>
  <c r="R20" i="6"/>
  <c r="AC20" i="6"/>
  <c r="R21" i="6"/>
  <c r="AC21" i="6"/>
  <c r="R22" i="6"/>
  <c r="AC22" i="6"/>
  <c r="AC26" i="6"/>
  <c r="BH29" i="6"/>
  <c r="AD30" i="6"/>
  <c r="AD33" i="6"/>
  <c r="AD37" i="6"/>
  <c r="R82" i="6"/>
  <c r="R77" i="6"/>
  <c r="R75" i="6"/>
  <c r="R70" i="6"/>
  <c r="R69" i="6"/>
  <c r="R68" i="6"/>
  <c r="R67" i="6"/>
  <c r="R66" i="6"/>
  <c r="R76" i="6"/>
  <c r="R71" i="6"/>
  <c r="R59" i="6"/>
  <c r="R62" i="6"/>
  <c r="R73" i="6"/>
  <c r="R72" i="6"/>
  <c r="R74" i="6"/>
  <c r="R56" i="6"/>
  <c r="R53" i="6"/>
  <c r="R50" i="6"/>
  <c r="R54" i="6"/>
  <c r="R48" i="6"/>
  <c r="R47" i="6"/>
  <c r="R46" i="6"/>
  <c r="R64" i="6"/>
  <c r="R61" i="6"/>
  <c r="R58" i="6"/>
  <c r="R52" i="6"/>
  <c r="R63" i="6"/>
  <c r="R60" i="6"/>
  <c r="R57" i="6"/>
  <c r="R35" i="6"/>
  <c r="R34" i="6"/>
  <c r="R51" i="6"/>
  <c r="R44" i="6"/>
  <c r="R42" i="6"/>
  <c r="R55" i="6"/>
  <c r="R49" i="6"/>
  <c r="R65" i="6"/>
  <c r="R40" i="6"/>
  <c r="R38" i="6"/>
  <c r="R31" i="6"/>
  <c r="AC82" i="6"/>
  <c r="AC75" i="6"/>
  <c r="AC74" i="6"/>
  <c r="AC72" i="6"/>
  <c r="AC73" i="6"/>
  <c r="AC70" i="6"/>
  <c r="AC69" i="6"/>
  <c r="AC68" i="6"/>
  <c r="AC67" i="6"/>
  <c r="AC66" i="6"/>
  <c r="AC65" i="6"/>
  <c r="AC71" i="6"/>
  <c r="AC76" i="6"/>
  <c r="AC77" i="6"/>
  <c r="AC56" i="6"/>
  <c r="AC59" i="6"/>
  <c r="AC63" i="6"/>
  <c r="AC55" i="6"/>
  <c r="AC53" i="6"/>
  <c r="AC50" i="6"/>
  <c r="AC48" i="6"/>
  <c r="AC47" i="6"/>
  <c r="AC46" i="6"/>
  <c r="AC45" i="6"/>
  <c r="AC62" i="6"/>
  <c r="AC60" i="6"/>
  <c r="AC57" i="6"/>
  <c r="AC54" i="6"/>
  <c r="AC52" i="6"/>
  <c r="AC64" i="6"/>
  <c r="AC43" i="6"/>
  <c r="AC31" i="6"/>
  <c r="AC41" i="6"/>
  <c r="AC38" i="6"/>
  <c r="AC34" i="6"/>
  <c r="AC40" i="6"/>
  <c r="AC61" i="6"/>
  <c r="AC39" i="6"/>
  <c r="AC58" i="6"/>
  <c r="AC49" i="6"/>
  <c r="AN82" i="6"/>
  <c r="AN77" i="6"/>
  <c r="AN76" i="6"/>
  <c r="AN75" i="6"/>
  <c r="AN74" i="6"/>
  <c r="AN73" i="6"/>
  <c r="AN72" i="6"/>
  <c r="AN71" i="6"/>
  <c r="AN70" i="6"/>
  <c r="AN69" i="6"/>
  <c r="AN68" i="6"/>
  <c r="AN67" i="6"/>
  <c r="AN66" i="6"/>
  <c r="AN65" i="6"/>
  <c r="AN56" i="6"/>
  <c r="AN59" i="6"/>
  <c r="AN63" i="6"/>
  <c r="AN61" i="6"/>
  <c r="AN48" i="6"/>
  <c r="AN47" i="6"/>
  <c r="AN46" i="6"/>
  <c r="AN45" i="6"/>
  <c r="AN44" i="6"/>
  <c r="AN43" i="6"/>
  <c r="AN42" i="6"/>
  <c r="AN41" i="6"/>
  <c r="AN40" i="6"/>
  <c r="AN39" i="6"/>
  <c r="AN55" i="6"/>
  <c r="AN50" i="6"/>
  <c r="AN53" i="6"/>
  <c r="AN64" i="6"/>
  <c r="AN52" i="6"/>
  <c r="AN58" i="6"/>
  <c r="AN31" i="6"/>
  <c r="AN54" i="6"/>
  <c r="AN34" i="6"/>
  <c r="AN51" i="6"/>
  <c r="AN60" i="6"/>
  <c r="AN49" i="6"/>
  <c r="AN62" i="6"/>
  <c r="AN57" i="6"/>
  <c r="AN37" i="6"/>
  <c r="AX82" i="6"/>
  <c r="AX77" i="6"/>
  <c r="AX76" i="6"/>
  <c r="AX75" i="6"/>
  <c r="AX74" i="6"/>
  <c r="AX73" i="6"/>
  <c r="AX72" i="6"/>
  <c r="AX71" i="6"/>
  <c r="AX70" i="6"/>
  <c r="AX69" i="6"/>
  <c r="AX68" i="6"/>
  <c r="AX67" i="6"/>
  <c r="AX66" i="6"/>
  <c r="AX65" i="6"/>
  <c r="AX63" i="6"/>
  <c r="AX56" i="6"/>
  <c r="AX60" i="6"/>
  <c r="AX64" i="6"/>
  <c r="AX57" i="6"/>
  <c r="AX62" i="6"/>
  <c r="AX48" i="6"/>
  <c r="AX47" i="6"/>
  <c r="AX46" i="6"/>
  <c r="AX45" i="6"/>
  <c r="AX44" i="6"/>
  <c r="AX43" i="6"/>
  <c r="AX42" i="6"/>
  <c r="AX41" i="6"/>
  <c r="AX40" i="6"/>
  <c r="AX39" i="6"/>
  <c r="AX58" i="6"/>
  <c r="AX50" i="6"/>
  <c r="AX61" i="6"/>
  <c r="AX54" i="6"/>
  <c r="AX51" i="6"/>
  <c r="AX55" i="6"/>
  <c r="AX49" i="6"/>
  <c r="AX37" i="6"/>
  <c r="AX31" i="6"/>
  <c r="AX59" i="6"/>
  <c r="AX38" i="6"/>
  <c r="BH82" i="6"/>
  <c r="BH77" i="6"/>
  <c r="BH76" i="6"/>
  <c r="BH75" i="6"/>
  <c r="BH74" i="6"/>
  <c r="BH73" i="6"/>
  <c r="BH72" i="6"/>
  <c r="BH71" i="6"/>
  <c r="BH70" i="6"/>
  <c r="BH69" i="6"/>
  <c r="BH68" i="6"/>
  <c r="BH67" i="6"/>
  <c r="BH66" i="6"/>
  <c r="BH65" i="6"/>
  <c r="BH60" i="6"/>
  <c r="BH63" i="6"/>
  <c r="BH62" i="6"/>
  <c r="BH57" i="6"/>
  <c r="BH51" i="6"/>
  <c r="BH47" i="6"/>
  <c r="BH46" i="6"/>
  <c r="BH45" i="6"/>
  <c r="BH44" i="6"/>
  <c r="BH43" i="6"/>
  <c r="BH42" i="6"/>
  <c r="BH41" i="6"/>
  <c r="BH40" i="6"/>
  <c r="BH39" i="6"/>
  <c r="BH54" i="6"/>
  <c r="BH48" i="6"/>
  <c r="BH50" i="6"/>
  <c r="BH64" i="6"/>
  <c r="BH61" i="6"/>
  <c r="BH59" i="6"/>
  <c r="BH56" i="6"/>
  <c r="BH36" i="6"/>
  <c r="BH28" i="6"/>
  <c r="BH52" i="6"/>
  <c r="BH34" i="6"/>
  <c r="BH53" i="6"/>
  <c r="BH58" i="6"/>
  <c r="BH55" i="6"/>
  <c r="BH32" i="6"/>
  <c r="BR82" i="6"/>
  <c r="BR77" i="6"/>
  <c r="BR76" i="6"/>
  <c r="BR75" i="6"/>
  <c r="BR74" i="6"/>
  <c r="BR73" i="6"/>
  <c r="BR72" i="6"/>
  <c r="BR71" i="6"/>
  <c r="BR70" i="6"/>
  <c r="BR69" i="6"/>
  <c r="BR68" i="6"/>
  <c r="BR67" i="6"/>
  <c r="BR66" i="6"/>
  <c r="BR65" i="6"/>
  <c r="BR57" i="6"/>
  <c r="BR60" i="6"/>
  <c r="BR63" i="6"/>
  <c r="BR64" i="6"/>
  <c r="BR62" i="6"/>
  <c r="BR58" i="6"/>
  <c r="BR55" i="6"/>
  <c r="BR51" i="6"/>
  <c r="BR47" i="6"/>
  <c r="BR46" i="6"/>
  <c r="BR45" i="6"/>
  <c r="BR44" i="6"/>
  <c r="BR43" i="6"/>
  <c r="BR42" i="6"/>
  <c r="BR41" i="6"/>
  <c r="BR40" i="6"/>
  <c r="BR39" i="6"/>
  <c r="BR59" i="6"/>
  <c r="BR56" i="6"/>
  <c r="BR48" i="6"/>
  <c r="BR61" i="6"/>
  <c r="BR53" i="6"/>
  <c r="BR49" i="6"/>
  <c r="BR32" i="6"/>
  <c r="BR52" i="6"/>
  <c r="BR50" i="6"/>
  <c r="BR28" i="6"/>
  <c r="BR54" i="6"/>
  <c r="BR35" i="6"/>
  <c r="AN3" i="6"/>
  <c r="AX3" i="6"/>
  <c r="BH3" i="6"/>
  <c r="BR3" i="6"/>
  <c r="AN4" i="6"/>
  <c r="AX4" i="6"/>
  <c r="BH4" i="6"/>
  <c r="BR4" i="6"/>
  <c r="AN5" i="6"/>
  <c r="AX5" i="6"/>
  <c r="BH5" i="6"/>
  <c r="BR5" i="6"/>
  <c r="AD6" i="6"/>
  <c r="AN6" i="6"/>
  <c r="AX6" i="6"/>
  <c r="BH6" i="6"/>
  <c r="BR6" i="6"/>
  <c r="AD7" i="6"/>
  <c r="AN7" i="6"/>
  <c r="AX7" i="6"/>
  <c r="BH7" i="6"/>
  <c r="BR7" i="6"/>
  <c r="AD8" i="6"/>
  <c r="AN8" i="6"/>
  <c r="AX8" i="6"/>
  <c r="BH8" i="6"/>
  <c r="BR8" i="6"/>
  <c r="AD9" i="6"/>
  <c r="AN9" i="6"/>
  <c r="AX9" i="6"/>
  <c r="BH9" i="6"/>
  <c r="BR9" i="6"/>
  <c r="AD10" i="6"/>
  <c r="AN10" i="6"/>
  <c r="AX10" i="6"/>
  <c r="BH10" i="6"/>
  <c r="BR10" i="6"/>
  <c r="AD11" i="6"/>
  <c r="AN11" i="6"/>
  <c r="AX11" i="6"/>
  <c r="BH11" i="6"/>
  <c r="BR11" i="6"/>
  <c r="AD12" i="6"/>
  <c r="AN12" i="6"/>
  <c r="AX12" i="6"/>
  <c r="BH12" i="6"/>
  <c r="BR12" i="6"/>
  <c r="AD13" i="6"/>
  <c r="AN13" i="6"/>
  <c r="AX13" i="6"/>
  <c r="BH13" i="6"/>
  <c r="BR13" i="6"/>
  <c r="AD14" i="6"/>
  <c r="AN14" i="6"/>
  <c r="AX14" i="6"/>
  <c r="BH14" i="6"/>
  <c r="BR14" i="6"/>
  <c r="AD15" i="6"/>
  <c r="AN15" i="6"/>
  <c r="AX15" i="6"/>
  <c r="BH15" i="6"/>
  <c r="BR15" i="6"/>
  <c r="AD18" i="6"/>
  <c r="AN18" i="6"/>
  <c r="AX18" i="6"/>
  <c r="BH18" i="6"/>
  <c r="BR18" i="6"/>
  <c r="AD19" i="6"/>
  <c r="AN19" i="6"/>
  <c r="AX19" i="6"/>
  <c r="BH19" i="6"/>
  <c r="BR19" i="6"/>
  <c r="AD20" i="6"/>
  <c r="AN20" i="6"/>
  <c r="AX20" i="6"/>
  <c r="BH20" i="6"/>
  <c r="BR20" i="6"/>
  <c r="AD21" i="6"/>
  <c r="AN21" i="6"/>
  <c r="AX21" i="6"/>
  <c r="BH21" i="6"/>
  <c r="BR21" i="6"/>
  <c r="AD22" i="6"/>
  <c r="AN22" i="6"/>
  <c r="AX22" i="6"/>
  <c r="BH22" i="6"/>
  <c r="BR22" i="6"/>
  <c r="BH23" i="6"/>
  <c r="AX24" i="6"/>
  <c r="AN25" i="6"/>
  <c r="AD26" i="6"/>
  <c r="BR27" i="6"/>
  <c r="R29" i="6"/>
  <c r="AN35" i="6"/>
  <c r="R39" i="6"/>
  <c r="AD82" i="6"/>
  <c r="AD77" i="6"/>
  <c r="AD76" i="6"/>
  <c r="AD75" i="6"/>
  <c r="AD74" i="6"/>
  <c r="AD73" i="6"/>
  <c r="AD72" i="6"/>
  <c r="AD71" i="6"/>
  <c r="AD70" i="6"/>
  <c r="AD69" i="6"/>
  <c r="AD68" i="6"/>
  <c r="AD67" i="6"/>
  <c r="AD66" i="6"/>
  <c r="AD65" i="6"/>
  <c r="AD59" i="6"/>
  <c r="AD62" i="6"/>
  <c r="AD56" i="6"/>
  <c r="AD55" i="6"/>
  <c r="AD53" i="6"/>
  <c r="AD50" i="6"/>
  <c r="AD48" i="6"/>
  <c r="AD47" i="6"/>
  <c r="AD46" i="6"/>
  <c r="AD45" i="6"/>
  <c r="AD44" i="6"/>
  <c r="AD43" i="6"/>
  <c r="AD42" i="6"/>
  <c r="AD41" i="6"/>
  <c r="AD40" i="6"/>
  <c r="AD60" i="6"/>
  <c r="AD57" i="6"/>
  <c r="AD54" i="6"/>
  <c r="AD52" i="6"/>
  <c r="AD63" i="6"/>
  <c r="AD38" i="6"/>
  <c r="AD34" i="6"/>
  <c r="AD35" i="6"/>
  <c r="AD61" i="6"/>
  <c r="AD64" i="6"/>
  <c r="AD58" i="6"/>
  <c r="AD36" i="6"/>
  <c r="AD31" i="6"/>
  <c r="AO82" i="6"/>
  <c r="AO75" i="6"/>
  <c r="AO74" i="6"/>
  <c r="AO77" i="6"/>
  <c r="AO72" i="6"/>
  <c r="AO70" i="6"/>
  <c r="AO69" i="6"/>
  <c r="AO68" i="6"/>
  <c r="AO67" i="6"/>
  <c r="AO66" i="6"/>
  <c r="AO65" i="6"/>
  <c r="AO64" i="6"/>
  <c r="AO63" i="6"/>
  <c r="AO62" i="6"/>
  <c r="AO61" i="6"/>
  <c r="AO60" i="6"/>
  <c r="AO59" i="6"/>
  <c r="AO58" i="6"/>
  <c r="AO57" i="6"/>
  <c r="AO56" i="6"/>
  <c r="AO55" i="6"/>
  <c r="AO54" i="6"/>
  <c r="AO76" i="6"/>
  <c r="AO73" i="6"/>
  <c r="AO71" i="6"/>
  <c r="AO48" i="6"/>
  <c r="AO47" i="6"/>
  <c r="AO46" i="6"/>
  <c r="AO45" i="6"/>
  <c r="AO44" i="6"/>
  <c r="AO43" i="6"/>
  <c r="AO42" i="6"/>
  <c r="AO41" i="6"/>
  <c r="AO40" i="6"/>
  <c r="AO39" i="6"/>
  <c r="AO38" i="6"/>
  <c r="AO37" i="6"/>
  <c r="AO36" i="6"/>
  <c r="AO35" i="6"/>
  <c r="AO34" i="6"/>
  <c r="AO33" i="6"/>
  <c r="AO32" i="6"/>
  <c r="AO31" i="6"/>
  <c r="AO30" i="6"/>
  <c r="AO29" i="6"/>
  <c r="AO28" i="6"/>
  <c r="AO50" i="6"/>
  <c r="AO53" i="6"/>
  <c r="AO52" i="6"/>
  <c r="AO51" i="6"/>
  <c r="AO49" i="6"/>
  <c r="AY76" i="6"/>
  <c r="AY82" i="6"/>
  <c r="AY75" i="6"/>
  <c r="AY70" i="6"/>
  <c r="AY69" i="6"/>
  <c r="AY68" i="6"/>
  <c r="AY67" i="6"/>
  <c r="AY66" i="6"/>
  <c r="AY65" i="6"/>
  <c r="AY64" i="6"/>
  <c r="AY63" i="6"/>
  <c r="AY62" i="6"/>
  <c r="AY61" i="6"/>
  <c r="AY60" i="6"/>
  <c r="AY59" i="6"/>
  <c r="AY58" i="6"/>
  <c r="AY57" i="6"/>
  <c r="AY56" i="6"/>
  <c r="AY55" i="6"/>
  <c r="AY54" i="6"/>
  <c r="AY74" i="6"/>
  <c r="AY72" i="6"/>
  <c r="AY73" i="6"/>
  <c r="AY71" i="6"/>
  <c r="AY77" i="6"/>
  <c r="AY48" i="6"/>
  <c r="AY47" i="6"/>
  <c r="AY46" i="6"/>
  <c r="AY45" i="6"/>
  <c r="AY44" i="6"/>
  <c r="AY43" i="6"/>
  <c r="AY42" i="6"/>
  <c r="AY41" i="6"/>
  <c r="AY40" i="6"/>
  <c r="AY39" i="6"/>
  <c r="AY38" i="6"/>
  <c r="AY37" i="6"/>
  <c r="AY36" i="6"/>
  <c r="AY35" i="6"/>
  <c r="AY34" i="6"/>
  <c r="AY33" i="6"/>
  <c r="AY32" i="6"/>
  <c r="AY31" i="6"/>
  <c r="AY30" i="6"/>
  <c r="AY29" i="6"/>
  <c r="AY28" i="6"/>
  <c r="AY50" i="6"/>
  <c r="AY53" i="6"/>
  <c r="AY52" i="6"/>
  <c r="AY49" i="6"/>
  <c r="AY51" i="6"/>
  <c r="BI76" i="6"/>
  <c r="BI82" i="6"/>
  <c r="BI73" i="6"/>
  <c r="BI77" i="6"/>
  <c r="BI70" i="6"/>
  <c r="BI69" i="6"/>
  <c r="BI68" i="6"/>
  <c r="BI67" i="6"/>
  <c r="BI66" i="6"/>
  <c r="BI65" i="6"/>
  <c r="BI64" i="6"/>
  <c r="BI63" i="6"/>
  <c r="BI62" i="6"/>
  <c r="BI61" i="6"/>
  <c r="BI60" i="6"/>
  <c r="BI59" i="6"/>
  <c r="BI58" i="6"/>
  <c r="BI57" i="6"/>
  <c r="BI56" i="6"/>
  <c r="BI55" i="6"/>
  <c r="BI54" i="6"/>
  <c r="BI75" i="6"/>
  <c r="BI72" i="6"/>
  <c r="BI71" i="6"/>
  <c r="BI74" i="6"/>
  <c r="BI47" i="6"/>
  <c r="BI46" i="6"/>
  <c r="BI45" i="6"/>
  <c r="BI44" i="6"/>
  <c r="BI43" i="6"/>
  <c r="BI42" i="6"/>
  <c r="BI41" i="6"/>
  <c r="BI40" i="6"/>
  <c r="BI39" i="6"/>
  <c r="BI38" i="6"/>
  <c r="BI37" i="6"/>
  <c r="BI36" i="6"/>
  <c r="BI35" i="6"/>
  <c r="BI34" i="6"/>
  <c r="BI33" i="6"/>
  <c r="BI32" i="6"/>
  <c r="BI31" i="6"/>
  <c r="BI30" i="6"/>
  <c r="BI29" i="6"/>
  <c r="BI28" i="6"/>
  <c r="BI48" i="6"/>
  <c r="BI50" i="6"/>
  <c r="BI51" i="6"/>
  <c r="BI52" i="6"/>
  <c r="BI53" i="6"/>
  <c r="BS73" i="6"/>
  <c r="BS69" i="6"/>
  <c r="BS68" i="6"/>
  <c r="BS67" i="6"/>
  <c r="BS66" i="6"/>
  <c r="BS65" i="6"/>
  <c r="BS64" i="6"/>
  <c r="BS63" i="6"/>
  <c r="BS62" i="6"/>
  <c r="BS61" i="6"/>
  <c r="BS60" i="6"/>
  <c r="BS59" i="6"/>
  <c r="BS58" i="6"/>
  <c r="BS57" i="6"/>
  <c r="BS56" i="6"/>
  <c r="BS55" i="6"/>
  <c r="BS54" i="6"/>
  <c r="BS70" i="6"/>
  <c r="BS82" i="6"/>
  <c r="BS75" i="6"/>
  <c r="BS74" i="6"/>
  <c r="BS77" i="6"/>
  <c r="BS76" i="6"/>
  <c r="BS72" i="6"/>
  <c r="BS71" i="6"/>
  <c r="BS51" i="6"/>
  <c r="BS47" i="6"/>
  <c r="BS46" i="6"/>
  <c r="BS45" i="6"/>
  <c r="BS44" i="6"/>
  <c r="BS43" i="6"/>
  <c r="BS42" i="6"/>
  <c r="BS41" i="6"/>
  <c r="BS40" i="6"/>
  <c r="BS39" i="6"/>
  <c r="BS38" i="6"/>
  <c r="BS37" i="6"/>
  <c r="BS36" i="6"/>
  <c r="BS35" i="6"/>
  <c r="BS34" i="6"/>
  <c r="BS33" i="6"/>
  <c r="BS32" i="6"/>
  <c r="BS31" i="6"/>
  <c r="BS30" i="6"/>
  <c r="BS29" i="6"/>
  <c r="BS28" i="6"/>
  <c r="BS48" i="6"/>
  <c r="BS50" i="6"/>
  <c r="BS52" i="6"/>
  <c r="BS53" i="6"/>
  <c r="BS49" i="6"/>
  <c r="AO3" i="6"/>
  <c r="AY3" i="6"/>
  <c r="BI3" i="6"/>
  <c r="BS3" i="6"/>
  <c r="AO4" i="6"/>
  <c r="AY4" i="6"/>
  <c r="BI4" i="6"/>
  <c r="BS4" i="6"/>
  <c r="AO5" i="6"/>
  <c r="AY5" i="6"/>
  <c r="BI5" i="6"/>
  <c r="BS5" i="6"/>
  <c r="AO6" i="6"/>
  <c r="AY6" i="6"/>
  <c r="BI6" i="6"/>
  <c r="BS6" i="6"/>
  <c r="AO7" i="6"/>
  <c r="AY7" i="6"/>
  <c r="BI7" i="6"/>
  <c r="BS7" i="6"/>
  <c r="AO8" i="6"/>
  <c r="AY8" i="6"/>
  <c r="BI8" i="6"/>
  <c r="BS8" i="6"/>
  <c r="AO9" i="6"/>
  <c r="AY9" i="6"/>
  <c r="BI9" i="6"/>
  <c r="BS9" i="6"/>
  <c r="AO10" i="6"/>
  <c r="AY10" i="6"/>
  <c r="BI10" i="6"/>
  <c r="BS10" i="6"/>
  <c r="AO11" i="6"/>
  <c r="AY11" i="6"/>
  <c r="BI11" i="6"/>
  <c r="BS11" i="6"/>
  <c r="AO12" i="6"/>
  <c r="AY12" i="6"/>
  <c r="BI12" i="6"/>
  <c r="BS12" i="6"/>
  <c r="AO13" i="6"/>
  <c r="AY13" i="6"/>
  <c r="BI13" i="6"/>
  <c r="BS13" i="6"/>
  <c r="AO14" i="6"/>
  <c r="AY14" i="6"/>
  <c r="BI14" i="6"/>
  <c r="BS14" i="6"/>
  <c r="AO15" i="6"/>
  <c r="AY15" i="6"/>
  <c r="BI15" i="6"/>
  <c r="BS15" i="6"/>
  <c r="AO18" i="6"/>
  <c r="AY18" i="6"/>
  <c r="BI18" i="6"/>
  <c r="BS18" i="6"/>
  <c r="AO19" i="6"/>
  <c r="AY19" i="6"/>
  <c r="BI19" i="6"/>
  <c r="BS19" i="6"/>
  <c r="AO20" i="6"/>
  <c r="AY20" i="6"/>
  <c r="BI20" i="6"/>
  <c r="BS20" i="6"/>
  <c r="AO21" i="6"/>
  <c r="AY21" i="6"/>
  <c r="BI21" i="6"/>
  <c r="BS21" i="6"/>
  <c r="AO22" i="6"/>
  <c r="AY22" i="6"/>
  <c r="BI22" i="6"/>
  <c r="BS22" i="6"/>
  <c r="BI23" i="6"/>
  <c r="AY24" i="6"/>
  <c r="AC25" i="6"/>
  <c r="AO25" i="6"/>
  <c r="R26" i="6"/>
  <c r="BS27" i="6"/>
  <c r="AX28" i="6"/>
  <c r="AX36" i="6"/>
  <c r="BH38" i="6"/>
  <c r="BH49" i="6"/>
  <c r="AX53" i="6"/>
  <c r="B3" i="5" l="1"/>
  <c r="F34" i="5"/>
  <c r="F12" i="5"/>
  <c r="F29" i="5"/>
  <c r="F30" i="5"/>
  <c r="F15" i="5"/>
  <c r="F21" i="5"/>
  <c r="F17" i="5"/>
  <c r="B12" i="5"/>
  <c r="E16" i="5"/>
  <c r="D9" i="5"/>
  <c r="E32" i="5"/>
  <c r="E21" i="5"/>
  <c r="E10" i="5"/>
  <c r="B23" i="5"/>
  <c r="F10" i="5"/>
  <c r="D3" i="5"/>
  <c r="F41" i="5"/>
  <c r="F32" i="5"/>
  <c r="C25" i="5"/>
  <c r="F23" i="5"/>
  <c r="I32" i="5"/>
  <c r="J32" i="5" s="1"/>
  <c r="C32" i="5"/>
  <c r="G10" i="5"/>
  <c r="E28" i="5"/>
  <c r="F18" i="5"/>
  <c r="F14" i="5"/>
  <c r="G36" i="5"/>
  <c r="I10" i="5"/>
  <c r="J10" i="5" s="1"/>
  <c r="E13" i="5"/>
  <c r="D13" i="5"/>
  <c r="D38" i="5"/>
  <c r="B31" i="5"/>
  <c r="F22" i="5"/>
  <c r="F16" i="5"/>
  <c r="C26" i="5"/>
  <c r="D31" i="5"/>
  <c r="F40" i="5"/>
  <c r="F39" i="5"/>
  <c r="D14" i="5"/>
  <c r="C13" i="5"/>
  <c r="G3" i="5"/>
  <c r="E38" i="5"/>
  <c r="C36" i="5"/>
  <c r="G25" i="5"/>
  <c r="F25" i="5"/>
  <c r="F36" i="5"/>
  <c r="F13" i="5"/>
  <c r="F6" i="5"/>
  <c r="D37" i="5"/>
  <c r="I26" i="5"/>
  <c r="J26" i="5" s="1"/>
  <c r="G4" i="5"/>
  <c r="F4" i="5"/>
  <c r="C37" i="5"/>
  <c r="D26" i="5"/>
  <c r="G35" i="5"/>
  <c r="E24" i="5"/>
  <c r="E23" i="5"/>
  <c r="E22" i="5"/>
  <c r="C29" i="5"/>
  <c r="G6" i="5"/>
  <c r="D40" i="5"/>
  <c r="I31" i="5"/>
  <c r="J31" i="5" s="1"/>
  <c r="B30" i="5"/>
  <c r="D8" i="5"/>
  <c r="F31" i="5"/>
  <c r="F9" i="5"/>
  <c r="F35" i="5"/>
  <c r="B28" i="5"/>
  <c r="B15" i="5"/>
  <c r="I5" i="5"/>
  <c r="J5" i="5" s="1"/>
  <c r="F3" i="5"/>
  <c r="G18" i="5"/>
  <c r="I40" i="5"/>
  <c r="J40" i="5" s="1"/>
  <c r="B16" i="5"/>
  <c r="B21" i="5"/>
  <c r="G38" i="5"/>
  <c r="G5" i="5"/>
  <c r="F37" i="5"/>
  <c r="B10" i="5"/>
  <c r="B22" i="5"/>
  <c r="D23" i="5"/>
  <c r="B9" i="5"/>
  <c r="E11" i="5"/>
  <c r="C17" i="5"/>
  <c r="G30" i="5"/>
  <c r="C6" i="5"/>
  <c r="I29" i="5"/>
  <c r="J29" i="5" s="1"/>
  <c r="B38" i="5"/>
  <c r="E37" i="5"/>
  <c r="E26" i="5"/>
  <c r="F26" i="5"/>
  <c r="B4" i="5"/>
  <c r="I25" i="5"/>
  <c r="J25" i="5" s="1"/>
  <c r="D15" i="5"/>
  <c r="B26" i="5"/>
  <c r="C10" i="5"/>
  <c r="C24" i="5"/>
  <c r="C9" i="5"/>
  <c r="D33" i="5"/>
  <c r="E31" i="5"/>
  <c r="E30" i="5"/>
  <c r="E17" i="5"/>
  <c r="E29" i="5"/>
  <c r="I6" i="5"/>
  <c r="J6" i="5" s="1"/>
  <c r="C38" i="5"/>
  <c r="C28" i="5"/>
  <c r="G28" i="5"/>
  <c r="G15" i="5"/>
  <c r="C4" i="5"/>
  <c r="B36" i="5"/>
  <c r="G21" i="5"/>
  <c r="G24" i="5"/>
  <c r="E9" i="5"/>
  <c r="E39" i="5"/>
  <c r="E35" i="5"/>
  <c r="D34" i="5"/>
  <c r="I17" i="5"/>
  <c r="J17" i="5" s="1"/>
  <c r="B17" i="5"/>
  <c r="E33" i="5"/>
  <c r="G31" i="5"/>
  <c r="E40" i="5"/>
  <c r="D29" i="5"/>
  <c r="G16" i="5"/>
  <c r="B6" i="5"/>
  <c r="E15" i="5"/>
  <c r="E5" i="5"/>
  <c r="G26" i="5"/>
  <c r="E14" i="5"/>
  <c r="G14" i="5"/>
  <c r="E4" i="5"/>
  <c r="D36" i="5"/>
  <c r="B13" i="5"/>
  <c r="C21" i="5"/>
  <c r="D10" i="5"/>
  <c r="E41" i="5"/>
  <c r="B39" i="5"/>
  <c r="E6" i="5"/>
  <c r="I8" i="5"/>
  <c r="J8" i="5" s="1"/>
  <c r="G11" i="5"/>
  <c r="E18" i="5"/>
  <c r="D18" i="5"/>
  <c r="C39" i="5"/>
  <c r="D16" i="5"/>
  <c r="D28" i="5"/>
  <c r="F28" i="5"/>
  <c r="C15" i="5"/>
  <c r="D5" i="5"/>
  <c r="B14" i="5"/>
  <c r="C14" i="5"/>
  <c r="G13" i="5"/>
  <c r="G32" i="5"/>
  <c r="D32" i="5"/>
  <c r="D11" i="5"/>
  <c r="I35" i="5"/>
  <c r="J35" i="5" s="1"/>
  <c r="C34" i="5"/>
  <c r="C30" i="5"/>
  <c r="B24" i="5"/>
  <c r="B41" i="5"/>
  <c r="G41" i="5"/>
  <c r="C35" i="5"/>
  <c r="G34" i="5"/>
  <c r="B40" i="5"/>
  <c r="C22" i="5"/>
  <c r="G22" i="5"/>
  <c r="D41" i="5"/>
  <c r="G40" i="5"/>
  <c r="G8" i="5"/>
  <c r="D17" i="5"/>
  <c r="B29" i="5"/>
  <c r="D6" i="5"/>
  <c r="F5" i="5"/>
  <c r="C5" i="5"/>
  <c r="D4" i="5"/>
  <c r="B25" i="5"/>
  <c r="D12" i="5"/>
  <c r="B18" i="5"/>
  <c r="I23" i="5"/>
  <c r="J23" i="5" s="1"/>
  <c r="F24" i="5"/>
  <c r="I11" i="5"/>
  <c r="J11" i="5" s="1"/>
  <c r="D30" i="5"/>
  <c r="I18" i="5"/>
  <c r="J18" i="5" s="1"/>
  <c r="G9" i="5"/>
  <c r="D39" i="5"/>
  <c r="G37" i="5"/>
  <c r="E36" i="5"/>
  <c r="D25" i="5"/>
  <c r="C3" i="5"/>
  <c r="E3" i="5"/>
  <c r="C33" i="5"/>
  <c r="G39" i="5"/>
  <c r="E8" i="5"/>
  <c r="B11" i="5"/>
  <c r="I41" i="5"/>
  <c r="J41" i="5" s="1"/>
  <c r="G17" i="5"/>
  <c r="D24" i="5"/>
  <c r="I34" i="5"/>
  <c r="J34" i="5" s="1"/>
  <c r="B33" i="5"/>
  <c r="D35" i="5"/>
  <c r="E34" i="5"/>
  <c r="G33" i="5"/>
  <c r="D22" i="5"/>
  <c r="F8" i="5"/>
  <c r="G29" i="5"/>
  <c r="C16" i="5"/>
  <c r="B5" i="5"/>
  <c r="E25" i="5"/>
  <c r="F11" i="5"/>
  <c r="F33" i="5"/>
  <c r="B37" i="5"/>
  <c r="I37" i="5"/>
  <c r="J37" i="5" s="1"/>
  <c r="B35" i="5"/>
  <c r="I28" i="5"/>
  <c r="J28" i="5" s="1"/>
  <c r="I15" i="5"/>
  <c r="J15" i="5" s="1"/>
  <c r="C12" i="5"/>
  <c r="I12" i="5"/>
  <c r="J12" i="5" s="1"/>
  <c r="I22" i="5"/>
  <c r="J22" i="5" s="1"/>
  <c r="I39" i="5"/>
  <c r="J39" i="5" s="1"/>
  <c r="I4" i="5"/>
  <c r="J4" i="5" s="1"/>
  <c r="I38" i="5"/>
  <c r="J38" i="5" s="1"/>
  <c r="I24" i="5"/>
  <c r="J24" i="5" s="1"/>
  <c r="C8" i="5"/>
  <c r="C11" i="5"/>
  <c r="C18" i="5"/>
  <c r="C23" i="5"/>
  <c r="B34" i="5"/>
  <c r="I21" i="5"/>
  <c r="J21" i="5" s="1"/>
  <c r="I30" i="5"/>
  <c r="J30" i="5" s="1"/>
  <c r="B8" i="5"/>
  <c r="C40" i="5"/>
  <c r="E12" i="5"/>
  <c r="I36" i="5"/>
  <c r="J36" i="5" s="1"/>
  <c r="I9" i="5"/>
  <c r="J9" i="5" s="1"/>
  <c r="I14" i="5"/>
  <c r="J14" i="5" s="1"/>
  <c r="G12" i="5"/>
  <c r="C31" i="5"/>
  <c r="C41" i="5"/>
  <c r="I16" i="5"/>
  <c r="J16" i="5" s="1"/>
  <c r="F38" i="5"/>
  <c r="I33" i="5"/>
  <c r="J33" i="5" s="1"/>
  <c r="G23" i="5"/>
  <c r="B32" i="5"/>
  <c r="I13" i="5"/>
  <c r="J13" i="5" s="1"/>
  <c r="I3" i="5"/>
  <c r="J3" i="5" s="1"/>
  <c r="D21" i="5"/>
</calcChain>
</file>

<file path=xl/sharedStrings.xml><?xml version="1.0" encoding="utf-8"?>
<sst xmlns="http://schemas.openxmlformats.org/spreadsheetml/2006/main" count="513" uniqueCount="171">
  <si>
    <t>SPRI - Technical Document Tracking</t>
  </si>
  <si>
    <t>Priority</t>
  </si>
  <si>
    <t>Name of Document</t>
  </si>
  <si>
    <t>Type of Document
S-Standard
R-Resource
W-White Paper
B-Bulletin
P-Presentation
A-Article</t>
  </si>
  <si>
    <t>Webpage Group</t>
  </si>
  <si>
    <t>Current Date</t>
  </si>
  <si>
    <t>Topic 1</t>
  </si>
  <si>
    <t>Topic 2</t>
  </si>
  <si>
    <t>Topic 3</t>
  </si>
  <si>
    <t>Topic 4</t>
  </si>
  <si>
    <t>Notes</t>
  </si>
  <si>
    <t>VR-1 Procedure for Investigating Resistance to Root or Rhizome Penetration on Vegetative Roofs</t>
  </si>
  <si>
    <t>S</t>
  </si>
  <si>
    <t>Standards: ANSI/SPRI</t>
  </si>
  <si>
    <t>Standards</t>
  </si>
  <si>
    <t>Vegetative Roofs</t>
  </si>
  <si>
    <t>ED-1 Design Standard Edge Systems Used with Low Slope Roofing Systems</t>
  </si>
  <si>
    <t>Wind Uplift</t>
  </si>
  <si>
    <t>Edge Systems</t>
  </si>
  <si>
    <t>RD-1 Performance Standard for Retrofit Drains</t>
  </si>
  <si>
    <t>Drainage</t>
  </si>
  <si>
    <t>Reroof/Recover</t>
  </si>
  <si>
    <t>WD-1 Wind Design Standard Practice for Roofing Assemblies</t>
  </si>
  <si>
    <t>Roof Assemblies</t>
  </si>
  <si>
    <t>BPT-1 Test Standard for Comparative Pull-Through Strengths of Insulation Fastening Systems and Substrate Board Materials Used with Low Slope Roofing Systems</t>
  </si>
  <si>
    <t>Fasteners</t>
  </si>
  <si>
    <t>Substrates</t>
  </si>
  <si>
    <t>IA-1 Standard Field Test Procedure for Verifying the Suitability of Roof Substrates and Adhesives</t>
  </si>
  <si>
    <t>Adhesives</t>
  </si>
  <si>
    <t>FX-1 Standard Field Test Procedure for Determining the Withdrawal Resistance of Roofing Fasteners</t>
  </si>
  <si>
    <t>Roof Decks</t>
  </si>
  <si>
    <t>RP-4 Wind Design Standard for Ballasted Single-Ply Roofing Systems</t>
  </si>
  <si>
    <t>Ballasted Systems</t>
  </si>
  <si>
    <t>GT-1 Test Standard for External Gutter Systems</t>
  </si>
  <si>
    <t>Gutters</t>
  </si>
  <si>
    <t>RP-14 Wind Design Standard for Vegetative Roofing Systems</t>
  </si>
  <si>
    <t>NT-1 Detection and Location of Latent Moisture in Building Roofing Systems by Nuclear Radioisotopic Thermalization</t>
  </si>
  <si>
    <t>Moisture</t>
  </si>
  <si>
    <t>VF-1 External Fire Design Standard for Vegetative Roofs</t>
  </si>
  <si>
    <t>External Fire</t>
  </si>
  <si>
    <t>SPRI Information Paper: Code Evaluations for Roofing Products</t>
  </si>
  <si>
    <t>W</t>
  </si>
  <si>
    <t>Resources: Codes &amp; FM Approvals</t>
  </si>
  <si>
    <t>Codes &amp; Regulations</t>
  </si>
  <si>
    <t>Industry Information Bulletin 1-12: FM 4470 Executive Summary and Attachments</t>
  </si>
  <si>
    <t>B</t>
  </si>
  <si>
    <t>Industry Information Bulletin 1-15: Code Evaluations for Roofing Products</t>
  </si>
  <si>
    <t>Industry Information Bulletin 2-12: FM 4470 Bulletin (2nd)</t>
  </si>
  <si>
    <t>Industry Information Bulletin 2-13: Moisture Concerns in Roofing Systems Applied Over Lightweight Structural Concrete Roof Decks</t>
  </si>
  <si>
    <t>Resources: Moisture &amp; Condensation</t>
  </si>
  <si>
    <t>Lightweight Concrete</t>
  </si>
  <si>
    <t>The Effects of Roof Membrane Color on Moisture Accumulation in Low-Slope Commercial Roof Systems</t>
  </si>
  <si>
    <t>P</t>
  </si>
  <si>
    <t>Aesthetics</t>
  </si>
  <si>
    <t>SPRI Advisory Bulletin: Construction-Generated Moisture &amp; Its Effect on Roofing Systems</t>
  </si>
  <si>
    <t>23May23 Email - D. Hawn leading effort to update bulletin</t>
  </si>
  <si>
    <t>Use of Cold Applied Adhesives in Modified Bitumen Roofing Systems</t>
  </si>
  <si>
    <t>R</t>
  </si>
  <si>
    <t>Resources: Application Guidelines &amp; Details</t>
  </si>
  <si>
    <t>Modified Bitumen</t>
  </si>
  <si>
    <t>Pro Guide Details - Thermoset 2010</t>
  </si>
  <si>
    <t>Installation</t>
  </si>
  <si>
    <t>Details</t>
  </si>
  <si>
    <t>Thermosets</t>
  </si>
  <si>
    <t>Pro Guide Details - Themoplastic 2010</t>
  </si>
  <si>
    <t>Thermoplastics</t>
  </si>
  <si>
    <t>Pro Guide Details - Modified Bitumen 2010</t>
  </si>
  <si>
    <t>Modified Bitumen Cold Weather Recommendations-July 2010</t>
  </si>
  <si>
    <t>Weather</t>
  </si>
  <si>
    <t>Guidelines for the Fabrication of Seams of Thermoplastic Roofing Membranes Using Hot Air Welding Procedures</t>
  </si>
  <si>
    <t>Hot Air Welding</t>
  </si>
  <si>
    <t>Guidelines for the Fabrication of Field Splices Using a Tape Adhesive for Vulcanized EPDM Sheets Used in Roofing Applications</t>
  </si>
  <si>
    <t>Tapes</t>
  </si>
  <si>
    <t>Application Guidelines for Themoset Roofing Systems</t>
  </si>
  <si>
    <t>Application Guidelines for Thermoplastic Roofing Systems</t>
  </si>
  <si>
    <t>Application Guidelines for Modified Bitumen Roofing Systems</t>
  </si>
  <si>
    <t>Application Guidelines for Fasteners Used with Flexible Membrane Roofing Systems</t>
  </si>
  <si>
    <t>Guidelines for the Fabrication of Field Splices Using a Liquid Applied Adhesives for Vulcanized EPDM Sheets Used in Roofing Applications</t>
  </si>
  <si>
    <t>Application Guidelines for Modified Bitumen Cold Weather Recommendations</t>
  </si>
  <si>
    <t xml:space="preserve">R </t>
  </si>
  <si>
    <t>Application Guidelines for Self-Adhered Thermoplastic and Thermoset Roofing Systems</t>
  </si>
  <si>
    <t>Self-Adhered</t>
  </si>
  <si>
    <t>Field Test Method for Bond Strength of Low Rise Foam Adhesives to Various Roof Substrates</t>
  </si>
  <si>
    <t>Resources: Adhesives &amp; Fasteners</t>
  </si>
  <si>
    <t>References IA-1 2010 - Date Assumed</t>
  </si>
  <si>
    <t>The Use of Waterborne Bonding Adhesives with Single Ply Roofing Membrane Systems</t>
  </si>
  <si>
    <t>Evaluation of Metal Fasteners Corroded from Contact with Preservative Treated Wood</t>
  </si>
  <si>
    <t>PCR Single Ply Roofing Membrane - 2019</t>
  </si>
  <si>
    <t>Resources: Miscellaneous</t>
  </si>
  <si>
    <t>Sustainability</t>
  </si>
  <si>
    <t>EPD</t>
  </si>
  <si>
    <t>Enhancing Roof Substrate Material Performance</t>
  </si>
  <si>
    <t>Glossary of Terms</t>
  </si>
  <si>
    <t>Reference</t>
  </si>
  <si>
    <t>No date</t>
  </si>
  <si>
    <t>Bulletin 1-13: Roof Assemblies and Service: A Summary of SPRI Membrane Manufacturer Member “PV Ready”</t>
  </si>
  <si>
    <t>Rooftop Equipment</t>
  </si>
  <si>
    <t>Photovoltaics</t>
  </si>
  <si>
    <t>Bulletin 1-14: Recommendations for Rooftop Supports</t>
  </si>
  <si>
    <t>Rooftop Equipment Attachment White Paper</t>
  </si>
  <si>
    <t>Resources: White Papers</t>
  </si>
  <si>
    <t>Reduction in VOC Limits for Commercial Roofing Adhesives &amp; Sealants: SCAQMD Rule 1168 Update (RCI Interface, January 2019, Justin Bates)</t>
  </si>
  <si>
    <t>A</t>
  </si>
  <si>
    <t>News&amp;Events: Articles: Articles Archive</t>
  </si>
  <si>
    <t>VOC</t>
  </si>
  <si>
    <t>Working on the Cutting Edge: SPRI Updates and Improves Roof Edge Standards (Roofing, Jan-Feb 2018, Mike Ennis)</t>
  </si>
  <si>
    <t>How Thermoplastic Membranes Changed the Low-Slope Roofing Market (Construction Specifier, March 2020, Mike Ennis)</t>
  </si>
  <si>
    <t>Revised Design Standard Minimizes Fire Risk ( , May 2017, Mike Ennis)</t>
  </si>
  <si>
    <t>SPRI Updates and Improves Roof Edge Standards (Florida Roofing, May 2017, Mike Ennis)</t>
  </si>
  <si>
    <t>Putting Roofing Fasteners to the Test (Florida Roofing, October 2016, Mike Ennis)</t>
  </si>
  <si>
    <t>Making IBC Wind Compliance a Breeze (Building Enclosure, August 2016, Mike Ennis)</t>
  </si>
  <si>
    <t>Why 0.6W? Changes to ASCE 7-10 Wind Load Combinations and Wind Map Baffles the Building Industry ( , , Jay Crandall)</t>
  </si>
  <si>
    <t>Thermoplastic Membranes: Changing the low-slope roofing market (Construction Canada, December 2018, Mike Ennis)</t>
  </si>
  <si>
    <t>How Single-Ply Roof Membranes Revolutionized the Low-Slope Market (Waterproof! Magazine, October 2018, Mike Ennis)</t>
  </si>
  <si>
    <t>SPRI Roof System Listing Service Program</t>
  </si>
  <si>
    <t>DORA</t>
  </si>
  <si>
    <t>On IIBEC Interface Site</t>
  </si>
  <si>
    <t>Coping With Changes to FM 4470 (Interface, Feb 2013, Mike Ennis)</t>
  </si>
  <si>
    <t>SPRI Develops Ten ANSI-Approved Standards (Interface, Dec 2011, Mike Ennis)</t>
  </si>
  <si>
    <t>Energy-Efficient Roof Designs with Single-Ply Roof Membranes (Interface, March 2009, Mike Ennis &amp; Andre Desjarlais)</t>
  </si>
  <si>
    <t>Energy efficiency</t>
  </si>
  <si>
    <t>Was reprint of presentation at 2008 IIBEC Convention</t>
  </si>
  <si>
    <t>Wind Design - Not Just Another SPRI Wind/ES Presentation (23rd RCI Proceedings, , Mike Ennis &amp; Bob LaClare)</t>
  </si>
  <si>
    <t>SPRI Roof System Listing Service Program (33rd RCI Proceddings, March 2018, Mike Ennis, Ronald Reed, John Greko)</t>
  </si>
  <si>
    <t>Construction-Generated Moisure: Limiting Its Effects on Low-Slope Roofing Systems (Interface, January 2009, SPRI)</t>
  </si>
  <si>
    <t>Tearing Off the Foam Plastic Insualtion May be Unnecessary: The History of SPRI’s Re-cover Subcommittee Activities (Interface, July 2004, Mike Blanchette, Richard Roe)</t>
  </si>
  <si>
    <t>Include the Deck!: What You Should Know About Roofing Over Steel Decks (Interface, July 2004, SPRI’s Steek Deck Taskforce)</t>
  </si>
  <si>
    <t>Key Roofing Standards for Consultants: Industry Groups and Code Bodies Focus on Roofing (Interface, January 2010, SPRI)</t>
  </si>
  <si>
    <t>SPRI Tackles the Latest Single-Ply Issues: Water-Based Adhesives and Moisture Under Membranes (Interface, February 2012, Bob LaClare)</t>
  </si>
  <si>
    <t>Industry Takes a Close Look at Roof Fastener Performance (Interface, April 2011, SPRI)</t>
  </si>
  <si>
    <t>SPRI Takes Leading Role in Wind-Uplift Testing and Design (Roofing Contractor, February 2012, Mike Ennis)</t>
  </si>
  <si>
    <t>The Rise of TPO: How TPO and PVC membranes changed the low-slope roofing market (Professional Roofing, October 2017, Mike Ennis)</t>
  </si>
  <si>
    <t>Elevating Roofing Quality: SPRI Technical Activities Raise the Bar for Roofing (Professional Roofing, July 2013, Mike Ennis)</t>
  </si>
  <si>
    <t>A Busy Year: SPRI has been active issuing new standards and guidance for the industry (Professional Roofing, March 2011, Mike Ennis)</t>
  </si>
  <si>
    <t>Forward Thinking: The single-ply roofing industry evolves (Professional Roofing, September 2009, Mike Ennis)</t>
  </si>
  <si>
    <t>Saving Energy with Single Plies (Professional Roofing, October 2007, Mike Ennis)</t>
  </si>
  <si>
    <t>Drawing Board: SPRI Takes Leading Role in Wind Uplift Testing and Design (Building Enclosure, May 2012, Mike Ennis)</t>
  </si>
  <si>
    <t>ARMA/NRCA/SPRI Repair Manual for Low-Slope Membrane Roof Systems</t>
  </si>
  <si>
    <t>Repairs</t>
  </si>
  <si>
    <t>Referenced in ASTM D7186 - Need to research</t>
  </si>
  <si>
    <t>Standard</t>
  </si>
  <si>
    <t>ES-1 Test Standard for Edge Systems Used with Low Slope Roofing Systems</t>
  </si>
  <si>
    <t>Resource</t>
  </si>
  <si>
    <t>ES-1 Testing in the Industry</t>
  </si>
  <si>
    <t>Why ES-1? A Quick Reference Guide</t>
  </si>
  <si>
    <t>ES-1 FAQ’s</t>
  </si>
  <si>
    <t>Bulletin</t>
  </si>
  <si>
    <t>Industry Information Bulletin: SPRI Response to RCI-TA-003-2013 “Issues with ANSI/SPRI ES-1”</t>
  </si>
  <si>
    <t>Article</t>
  </si>
  <si>
    <t>Presentation</t>
  </si>
  <si>
    <t>Resources: ES-1 and Wind Design</t>
  </si>
  <si>
    <t>Per email 14June2023, removed from website due to date/relevance</t>
  </si>
  <si>
    <t>Topic Count</t>
  </si>
  <si>
    <t>Topic</t>
  </si>
  <si>
    <t>White Paper</t>
  </si>
  <si>
    <t>Total Documents</t>
  </si>
  <si>
    <t>Older than 5 years</t>
  </si>
  <si>
    <t>% Older than 5 years Red&gt;75% Orange&gt;50% Yellow&gt;25% Green&lt;25%</t>
  </si>
  <si>
    <t>Library %</t>
  </si>
  <si>
    <t>Occupied Roofs</t>
  </si>
  <si>
    <t>Table 1</t>
  </si>
  <si>
    <t>Navigation Chapter 15 and available SPRI Resources (Building Enclosure Webinar, Chadwick Collins)</t>
  </si>
  <si>
    <t>Construction-Generated Moisture and its Effect on Roof Systems (Roofing Elements, Winter 2023, Chadwick Collins)</t>
  </si>
  <si>
    <t>Commerical Roofing Challenges: Tackling Construction-Generated Moisture (Construction Specifier, July 2024, Chadwick Collins)</t>
  </si>
  <si>
    <t>Lightning Protection Systems: Understanding the Updates to the Code Language (Construction Specifier, Octber 2023, Brad Van Dam &amp; Tim Harger)</t>
  </si>
  <si>
    <t>Lightning Protection Systems</t>
  </si>
  <si>
    <t>ADT-1 Test Standard for Evaluation of Roofing Adhesives and Board Stock in Tensile Loading for Low Slope Roofing Systems</t>
  </si>
  <si>
    <t>Cover Boards</t>
  </si>
  <si>
    <t>Insulation Boards</t>
  </si>
  <si>
    <t>MPO-1 Test Standard for Comparative Pull-Over Strengths of Membrane Fastening Systems and Waterproofing Membrane Materials Used with Low Slope Roofing Systems</t>
  </si>
  <si>
    <t>ARCHIVED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</si>
</sst>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mmmm\ yyyy"/>
  </numFmts>
  <fonts count="9" x14ac:knownFonts="1">
    <font>
      <sz val="10"/>
      <color indexed="8"/>
      <name val="Helvetica Neue"/>
    </font>
    <font>
      <sz val="12"/>
      <color indexed="8"/>
      <name val="Helvetica Neue"/>
      <family val="2"/>
    </font>
    <font>
      <b/>
      <sz val="10"/>
      <color indexed="8"/>
      <name val="Helvetica Neue"/>
      <family val="2"/>
    </font>
    <font>
      <b/>
      <strike/>
      <sz val="10"/>
      <color indexed="8"/>
      <name val="Helvetica Neue"/>
      <family val="2"/>
    </font>
    <font>
      <strike/>
      <sz val="10"/>
      <color indexed="8"/>
      <name val="Helvetica Neue"/>
      <family val="2"/>
    </font>
    <font>
      <sz val="10"/>
      <color indexed="8"/>
      <name val="Helvetica Neue"/>
      <family val="2"/>
    </font>
    <font>
      <b/>
      <i/>
      <sz val="10"/>
      <color indexed="8"/>
      <name val="Helvetica Neue"/>
      <family val="2"/>
    </font>
    <font>
      <i/>
      <sz val="10"/>
      <color indexed="8"/>
      <name val="Helvetica Neue"/>
      <family val="2"/>
    </font>
    <font>
      <b/>
      <sz val="18"/>
      <color indexed="8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20"/>
        <bgColor auto="1"/>
      </patternFill>
    </fill>
  </fills>
  <borders count="8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4"/>
      </right>
      <top style="thin">
        <color indexed="14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4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2" fillId="2" borderId="1" xfId="0" applyNumberFormat="1" applyFont="1" applyFill="1" applyBorder="1">
      <alignment vertical="top" wrapText="1"/>
    </xf>
    <xf numFmtId="0" fontId="2" fillId="3" borderId="2" xfId="0" applyNumberFormat="1" applyFont="1" applyFill="1" applyBorder="1">
      <alignment vertical="top" wrapText="1"/>
    </xf>
    <xf numFmtId="49" fontId="2" fillId="3" borderId="3" xfId="0" applyNumberFormat="1" applyFont="1" applyFill="1" applyBorder="1">
      <alignment vertical="top" wrapText="1"/>
    </xf>
    <xf numFmtId="49" fontId="0" fillId="0" borderId="4" xfId="0" applyNumberFormat="1" applyBorder="1">
      <alignment vertical="top" wrapText="1"/>
    </xf>
    <xf numFmtId="49" fontId="0" fillId="0" borderId="2" xfId="0" applyNumberFormat="1" applyBorder="1">
      <alignment vertical="top" wrapText="1"/>
    </xf>
    <xf numFmtId="164" fontId="0" fillId="0" borderId="2" xfId="0" applyNumberFormat="1" applyBorder="1">
      <alignment vertical="top" wrapText="1"/>
    </xf>
    <xf numFmtId="0" fontId="0" fillId="0" borderId="2" xfId="0" applyBorder="1">
      <alignment vertical="top" wrapText="1"/>
    </xf>
    <xf numFmtId="0" fontId="2" fillId="3" borderId="5" xfId="0" applyNumberFormat="1" applyFont="1" applyFill="1" applyBorder="1">
      <alignment vertical="top" wrapText="1"/>
    </xf>
    <xf numFmtId="49" fontId="2" fillId="3" borderId="6" xfId="0" applyNumberFormat="1" applyFont="1" applyFill="1" applyBorder="1">
      <alignment vertical="top" wrapText="1"/>
    </xf>
    <xf numFmtId="49" fontId="0" fillId="0" borderId="7" xfId="0" applyNumberFormat="1" applyBorder="1">
      <alignment vertical="top" wrapText="1"/>
    </xf>
    <xf numFmtId="49" fontId="0" fillId="0" borderId="5" xfId="0" applyNumberFormat="1" applyBorder="1">
      <alignment vertical="top" wrapText="1"/>
    </xf>
    <xf numFmtId="164" fontId="0" fillId="0" borderId="5" xfId="0" applyNumberFormat="1" applyBorder="1">
      <alignment vertical="top" wrapText="1"/>
    </xf>
    <xf numFmtId="0" fontId="0" fillId="0" borderId="5" xfId="0" applyBorder="1">
      <alignment vertical="top" wrapText="1"/>
    </xf>
    <xf numFmtId="0" fontId="2" fillId="2" borderId="1" xfId="0" applyFont="1" applyFill="1" applyBorder="1">
      <alignment vertical="top" wrapText="1"/>
    </xf>
    <xf numFmtId="0" fontId="3" fillId="3" borderId="5" xfId="0" applyNumberFormat="1" applyFont="1" applyFill="1" applyBorder="1">
      <alignment vertical="top" wrapText="1"/>
    </xf>
    <xf numFmtId="49" fontId="3" fillId="3" borderId="6" xfId="0" applyNumberFormat="1" applyFont="1" applyFill="1" applyBorder="1">
      <alignment vertical="top" wrapText="1"/>
    </xf>
    <xf numFmtId="49" fontId="4" fillId="0" borderId="7" xfId="0" applyNumberFormat="1" applyFont="1" applyBorder="1">
      <alignment vertical="top" wrapText="1"/>
    </xf>
    <xf numFmtId="49" fontId="4" fillId="0" borderId="5" xfId="0" applyNumberFormat="1" applyFont="1" applyBorder="1">
      <alignment vertical="top" wrapText="1"/>
    </xf>
    <xf numFmtId="164" fontId="4" fillId="0" borderId="5" xfId="0" applyNumberFormat="1" applyFont="1" applyBorder="1">
      <alignment vertical="top" wrapText="1"/>
    </xf>
    <xf numFmtId="0" fontId="4" fillId="0" borderId="5" xfId="0" applyFont="1" applyBorder="1">
      <alignment vertical="top" wrapText="1"/>
    </xf>
    <xf numFmtId="0" fontId="0" fillId="0" borderId="2" xfId="0" applyNumberFormat="1" applyBorder="1">
      <alignment vertical="top" wrapText="1"/>
    </xf>
    <xf numFmtId="10" fontId="0" fillId="0" borderId="2" xfId="0" applyNumberFormat="1" applyBorder="1">
      <alignment vertical="top" wrapText="1"/>
    </xf>
    <xf numFmtId="0" fontId="0" fillId="0" borderId="7" xfId="0" applyNumberFormat="1" applyBorder="1">
      <alignment vertical="top" wrapText="1"/>
    </xf>
    <xf numFmtId="0" fontId="0" fillId="0" borderId="5" xfId="0" applyNumberFormat="1" applyBorder="1">
      <alignment vertical="top" wrapText="1"/>
    </xf>
    <xf numFmtId="10" fontId="0" fillId="0" borderId="5" xfId="0" applyNumberFormat="1" applyBorder="1">
      <alignment vertical="top" wrapText="1"/>
    </xf>
    <xf numFmtId="49" fontId="2" fillId="2" borderId="1" xfId="0" applyNumberFormat="1" applyFont="1" applyFill="1" applyBorder="1" applyAlignment="1">
      <alignment vertical="top"/>
    </xf>
    <xf numFmtId="49" fontId="0" fillId="0" borderId="2" xfId="0" applyNumberFormat="1" applyBorder="1" applyAlignment="1">
      <alignment vertical="top"/>
    </xf>
    <xf numFmtId="0" fontId="0" fillId="0" borderId="2" xfId="0" applyBorder="1" applyAlignment="1">
      <alignment vertical="top"/>
    </xf>
    <xf numFmtId="49" fontId="0" fillId="0" borderId="5" xfId="0" applyNumberFormat="1" applyBorder="1" applyAlignment="1">
      <alignment vertical="top"/>
    </xf>
    <xf numFmtId="0" fontId="0" fillId="0" borderId="5" xfId="0" applyBorder="1" applyAlignment="1">
      <alignment vertical="top"/>
    </xf>
    <xf numFmtId="49" fontId="5" fillId="0" borderId="5" xfId="0" applyNumberFormat="1" applyFont="1" applyBorder="1">
      <alignment vertical="top" wrapText="1"/>
    </xf>
    <xf numFmtId="49" fontId="5" fillId="0" borderId="7" xfId="0" applyNumberFormat="1" applyFont="1" applyBorder="1">
      <alignment vertical="top" wrapText="1"/>
    </xf>
    <xf numFmtId="0" fontId="5" fillId="0" borderId="5" xfId="0" applyFont="1" applyBorder="1">
      <alignment vertical="top" wrapText="1"/>
    </xf>
    <xf numFmtId="0" fontId="6" fillId="3" borderId="5" xfId="0" applyNumberFormat="1" applyFont="1" applyFill="1" applyBorder="1">
      <alignment vertical="top" wrapText="1"/>
    </xf>
    <xf numFmtId="49" fontId="6" fillId="3" borderId="6" xfId="0" applyNumberFormat="1" applyFont="1" applyFill="1" applyBorder="1">
      <alignment vertical="top" wrapText="1"/>
    </xf>
    <xf numFmtId="49" fontId="7" fillId="0" borderId="7" xfId="0" applyNumberFormat="1" applyFont="1" applyBorder="1">
      <alignment vertical="top" wrapText="1"/>
    </xf>
    <xf numFmtId="49" fontId="7" fillId="0" borderId="5" xfId="0" applyNumberFormat="1" applyFont="1" applyBorder="1">
      <alignment vertical="top" wrapText="1"/>
    </xf>
    <xf numFmtId="164" fontId="7" fillId="0" borderId="5" xfId="0" applyNumberFormat="1" applyFont="1" applyBorder="1">
      <alignment vertical="top" wrapText="1"/>
    </xf>
    <xf numFmtId="0" fontId="7" fillId="0" borderId="5" xfId="0" applyFont="1" applyBorder="1">
      <alignment vertical="top" wrapText="1"/>
    </xf>
    <xf numFmtId="0" fontId="7" fillId="0" borderId="0" xfId="0" applyNumberFormat="1" applyFont="1">
      <alignment vertical="top" wrapText="1"/>
    </xf>
    <xf numFmtId="49" fontId="8" fillId="3" borderId="6" xfId="0" applyNumberFormat="1" applyFont="1" applyFill="1" applyBorder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9">
    <dxf>
      <font>
        <color rgb="FF000000"/>
      </font>
      <fill>
        <patternFill patternType="solid">
          <fgColor indexed="15"/>
          <bgColor indexed="19"/>
        </patternFill>
      </fill>
    </dxf>
    <dxf>
      <font>
        <color rgb="FF000000"/>
      </font>
      <fill>
        <patternFill patternType="solid">
          <fgColor indexed="15"/>
          <bgColor indexed="18"/>
        </patternFill>
      </fill>
    </dxf>
    <dxf>
      <font>
        <color rgb="FF000000"/>
      </font>
      <fill>
        <patternFill patternType="solid">
          <fgColor indexed="15"/>
          <bgColor indexed="17"/>
        </patternFill>
      </fill>
    </dxf>
    <dxf>
      <font>
        <color rgb="FF000000"/>
      </font>
      <fill>
        <patternFill patternType="solid">
          <fgColor indexed="15"/>
          <bgColor indexed="16"/>
        </patternFill>
      </fill>
    </dxf>
    <dxf>
      <font>
        <color rgb="FF000000"/>
      </font>
      <fill>
        <patternFill patternType="solid">
          <fgColor indexed="15"/>
          <bgColor indexed="19"/>
        </patternFill>
      </fill>
    </dxf>
    <dxf>
      <font>
        <color rgb="FF000000"/>
      </font>
      <fill>
        <patternFill patternType="solid">
          <fgColor indexed="15"/>
          <bgColor indexed="19"/>
        </patternFill>
      </fill>
    </dxf>
    <dxf>
      <font>
        <color rgb="FF000000"/>
      </font>
      <fill>
        <patternFill patternType="solid">
          <fgColor indexed="15"/>
          <bgColor indexed="18"/>
        </patternFill>
      </fill>
    </dxf>
    <dxf>
      <font>
        <color rgb="FF000000"/>
      </font>
      <fill>
        <patternFill patternType="solid">
          <fgColor indexed="15"/>
          <bgColor indexed="17"/>
        </patternFill>
      </fill>
    </dxf>
    <dxf>
      <font>
        <color rgb="FF000000"/>
      </font>
      <fill>
        <patternFill patternType="solid">
          <fgColor indexed="15"/>
          <bgColor indexed="16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BDC0BF"/>
      <rgbColor rgb="FFA5A5A5"/>
      <rgbColor rgb="FF3F3F3F"/>
      <rgbColor rgb="00000000"/>
      <rgbColor rgb="E5FF9781"/>
      <rgbColor rgb="E5FFD38A"/>
      <rgbColor rgb="E5FFFC98"/>
      <rgbColor rgb="E5AFE489"/>
      <rgbColor rgb="FFDBDBDB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86"/>
  <sheetViews>
    <sheetView showGridLines="0" tabSelected="1" zoomScale="160" zoomScaleNormal="160" workbookViewId="0">
      <pane xSplit="2" ySplit="2" topLeftCell="C3" activePane="bottomRight" state="frozen"/>
      <selection pane="topRight"/>
      <selection pane="bottomLeft"/>
      <selection pane="bottomRight" activeCell="B33" sqref="B33"/>
    </sheetView>
  </sheetViews>
  <sheetFormatPr baseColWidth="10" defaultColWidth="16.33203125" defaultRowHeight="20" customHeight="1" x14ac:dyDescent="0.15"/>
  <cols>
    <col min="1" max="1" width="7.1640625" style="1" customWidth="1"/>
    <col min="2" max="2" width="69.6640625" style="1" customWidth="1"/>
    <col min="3" max="3" width="16.33203125" style="1" customWidth="1"/>
    <col min="4" max="4" width="22.1640625" style="1" customWidth="1"/>
    <col min="5" max="9" width="16.33203125" style="1" customWidth="1"/>
    <col min="10" max="10" width="78" style="1" customWidth="1"/>
    <col min="11" max="11" width="16.33203125" style="1" customWidth="1"/>
    <col min="12" max="16384" width="16.33203125" style="1"/>
  </cols>
  <sheetData>
    <row r="1" spans="1:10" ht="27.75" customHeight="1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92.25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 ht="20" customHeight="1" x14ac:dyDescent="0.15">
      <c r="A3" s="9">
        <f t="shared" ref="A3:A34" ca="1" si="0">IF(YEAR(TODAY())-YEAR(E3)&gt;4,1,IF(YEAR(TODAY())-YEAR(E3)&gt;3,2,IF(YEAR(TODAY())-YEAR(E3)&gt;2,3,IF(YEAR(TODAY())-YEAR(E3)&gt;1,4,5))))</f>
        <v>1</v>
      </c>
      <c r="B3" s="10" t="s">
        <v>16</v>
      </c>
      <c r="C3" s="11" t="s">
        <v>12</v>
      </c>
      <c r="D3" s="12" t="s">
        <v>13</v>
      </c>
      <c r="E3" s="13">
        <v>43619</v>
      </c>
      <c r="F3" s="12" t="s">
        <v>14</v>
      </c>
      <c r="G3" s="12" t="s">
        <v>17</v>
      </c>
      <c r="H3" s="12" t="s">
        <v>18</v>
      </c>
      <c r="I3" s="14"/>
      <c r="J3" s="14"/>
    </row>
    <row r="4" spans="1:10" ht="20" customHeight="1" x14ac:dyDescent="0.15">
      <c r="A4" s="9">
        <f t="shared" ca="1" si="0"/>
        <v>1</v>
      </c>
      <c r="B4" s="10" t="s">
        <v>19</v>
      </c>
      <c r="C4" s="11" t="s">
        <v>12</v>
      </c>
      <c r="D4" s="12" t="s">
        <v>13</v>
      </c>
      <c r="E4" s="13">
        <v>43671</v>
      </c>
      <c r="F4" s="12" t="s">
        <v>14</v>
      </c>
      <c r="G4" s="12" t="s">
        <v>20</v>
      </c>
      <c r="H4" s="12" t="s">
        <v>21</v>
      </c>
      <c r="I4" s="14"/>
      <c r="J4" s="14"/>
    </row>
    <row r="5" spans="1:10" ht="20" customHeight="1" x14ac:dyDescent="0.15">
      <c r="A5" s="9">
        <f t="shared" ca="1" si="0"/>
        <v>1</v>
      </c>
      <c r="B5" s="10" t="s">
        <v>22</v>
      </c>
      <c r="C5" s="11" t="s">
        <v>12</v>
      </c>
      <c r="D5" s="12" t="s">
        <v>13</v>
      </c>
      <c r="E5" s="13">
        <v>43836</v>
      </c>
      <c r="F5" s="12" t="s">
        <v>14</v>
      </c>
      <c r="G5" s="12" t="s">
        <v>17</v>
      </c>
      <c r="H5" s="12" t="s">
        <v>23</v>
      </c>
      <c r="I5" s="14"/>
      <c r="J5" s="14"/>
    </row>
    <row r="6" spans="1:10" ht="32" customHeight="1" x14ac:dyDescent="0.15">
      <c r="A6" s="9">
        <f t="shared" ca="1" si="0"/>
        <v>2</v>
      </c>
      <c r="B6" s="10" t="s">
        <v>24</v>
      </c>
      <c r="C6" s="11" t="s">
        <v>12</v>
      </c>
      <c r="D6" s="12" t="s">
        <v>13</v>
      </c>
      <c r="E6" s="13">
        <v>44271</v>
      </c>
      <c r="F6" s="12" t="s">
        <v>14</v>
      </c>
      <c r="G6" s="12" t="s">
        <v>25</v>
      </c>
      <c r="H6" s="12" t="s">
        <v>26</v>
      </c>
      <c r="I6" s="14"/>
      <c r="J6" s="14"/>
    </row>
    <row r="7" spans="1:10" ht="32" customHeight="1" x14ac:dyDescent="0.15">
      <c r="A7" s="9">
        <f t="shared" ca="1" si="0"/>
        <v>2</v>
      </c>
      <c r="B7" s="10" t="s">
        <v>27</v>
      </c>
      <c r="C7" s="11" t="s">
        <v>12</v>
      </c>
      <c r="D7" s="12" t="s">
        <v>13</v>
      </c>
      <c r="E7" s="13">
        <v>44328</v>
      </c>
      <c r="F7" s="12" t="s">
        <v>14</v>
      </c>
      <c r="G7" s="12" t="s">
        <v>28</v>
      </c>
      <c r="H7" s="12" t="s">
        <v>26</v>
      </c>
      <c r="I7" s="14"/>
      <c r="J7" s="14"/>
    </row>
    <row r="8" spans="1:10" ht="32" customHeight="1" x14ac:dyDescent="0.15">
      <c r="A8" s="9">
        <f t="shared" ca="1" si="0"/>
        <v>2</v>
      </c>
      <c r="B8" s="10" t="s">
        <v>29</v>
      </c>
      <c r="C8" s="11" t="s">
        <v>12</v>
      </c>
      <c r="D8" s="12" t="s">
        <v>13</v>
      </c>
      <c r="E8" s="13">
        <v>44501</v>
      </c>
      <c r="F8" s="12" t="s">
        <v>14</v>
      </c>
      <c r="G8" s="12" t="s">
        <v>25</v>
      </c>
      <c r="H8" s="12" t="s">
        <v>30</v>
      </c>
      <c r="I8" s="14"/>
      <c r="J8" s="14"/>
    </row>
    <row r="9" spans="1:10" ht="20" customHeight="1" x14ac:dyDescent="0.15">
      <c r="A9" s="9">
        <f t="shared" ca="1" si="0"/>
        <v>3</v>
      </c>
      <c r="B9" s="10" t="s">
        <v>31</v>
      </c>
      <c r="C9" s="11" t="s">
        <v>12</v>
      </c>
      <c r="D9" s="12" t="s">
        <v>13</v>
      </c>
      <c r="E9" s="13">
        <v>44657</v>
      </c>
      <c r="F9" s="12" t="s">
        <v>14</v>
      </c>
      <c r="G9" s="12" t="s">
        <v>17</v>
      </c>
      <c r="H9" s="12" t="s">
        <v>32</v>
      </c>
      <c r="I9" s="14"/>
      <c r="J9" s="14"/>
    </row>
    <row r="10" spans="1:10" ht="20" customHeight="1" x14ac:dyDescent="0.15">
      <c r="A10" s="9">
        <f t="shared" ca="1" si="0"/>
        <v>3</v>
      </c>
      <c r="B10" s="10" t="s">
        <v>33</v>
      </c>
      <c r="C10" s="11" t="s">
        <v>12</v>
      </c>
      <c r="D10" s="12" t="s">
        <v>13</v>
      </c>
      <c r="E10" s="13">
        <v>44750</v>
      </c>
      <c r="F10" s="12" t="s">
        <v>14</v>
      </c>
      <c r="G10" s="12" t="s">
        <v>17</v>
      </c>
      <c r="H10" s="12" t="s">
        <v>34</v>
      </c>
      <c r="I10" s="14"/>
      <c r="J10" s="14"/>
    </row>
    <row r="11" spans="1:10" ht="20" customHeight="1" x14ac:dyDescent="0.15">
      <c r="A11" s="9">
        <f t="shared" ca="1" si="0"/>
        <v>3</v>
      </c>
      <c r="B11" s="10" t="s">
        <v>35</v>
      </c>
      <c r="C11" s="11" t="s">
        <v>12</v>
      </c>
      <c r="D11" s="12" t="s">
        <v>13</v>
      </c>
      <c r="E11" s="13">
        <v>44753</v>
      </c>
      <c r="F11" s="12" t="s">
        <v>14</v>
      </c>
      <c r="G11" s="12" t="s">
        <v>17</v>
      </c>
      <c r="H11" s="12" t="s">
        <v>15</v>
      </c>
      <c r="I11" s="14"/>
      <c r="J11" s="14"/>
    </row>
    <row r="12" spans="1:10" ht="32" customHeight="1" x14ac:dyDescent="0.15">
      <c r="A12" s="9">
        <f t="shared" ca="1" si="0"/>
        <v>3</v>
      </c>
      <c r="B12" s="10" t="s">
        <v>36</v>
      </c>
      <c r="C12" s="11" t="s">
        <v>12</v>
      </c>
      <c r="D12" s="12" t="s">
        <v>13</v>
      </c>
      <c r="E12" s="13">
        <v>44846</v>
      </c>
      <c r="F12" s="12" t="s">
        <v>14</v>
      </c>
      <c r="G12" s="12" t="s">
        <v>37</v>
      </c>
      <c r="H12" s="12" t="s">
        <v>23</v>
      </c>
      <c r="I12" s="14"/>
      <c r="J12" s="14"/>
    </row>
    <row r="13" spans="1:10" ht="20" customHeight="1" x14ac:dyDescent="0.15">
      <c r="A13" s="9">
        <f t="shared" ca="1" si="0"/>
        <v>3</v>
      </c>
      <c r="B13" s="10" t="s">
        <v>141</v>
      </c>
      <c r="C13" s="11" t="s">
        <v>12</v>
      </c>
      <c r="D13" s="12" t="s">
        <v>13</v>
      </c>
      <c r="E13" s="13">
        <v>44886</v>
      </c>
      <c r="F13" s="12" t="s">
        <v>14</v>
      </c>
      <c r="G13" s="12" t="s">
        <v>17</v>
      </c>
      <c r="H13" s="12" t="s">
        <v>18</v>
      </c>
      <c r="I13" s="14"/>
      <c r="J13" s="14"/>
    </row>
    <row r="14" spans="1:10" ht="20" customHeight="1" x14ac:dyDescent="0.15">
      <c r="A14" s="9">
        <f t="shared" ca="1" si="0"/>
        <v>4</v>
      </c>
      <c r="B14" s="10" t="s">
        <v>38</v>
      </c>
      <c r="C14" s="11" t="s">
        <v>12</v>
      </c>
      <c r="D14" s="12" t="s">
        <v>13</v>
      </c>
      <c r="E14" s="13">
        <v>45019</v>
      </c>
      <c r="F14" s="12" t="s">
        <v>14</v>
      </c>
      <c r="G14" s="12" t="s">
        <v>15</v>
      </c>
      <c r="H14" s="12" t="s">
        <v>39</v>
      </c>
      <c r="I14" s="14"/>
      <c r="J14" s="14"/>
    </row>
    <row r="15" spans="1:10" ht="20" customHeight="1" x14ac:dyDescent="0.15">
      <c r="A15" s="9">
        <f t="shared" ca="1" si="0"/>
        <v>4</v>
      </c>
      <c r="B15" s="10" t="s">
        <v>169</v>
      </c>
      <c r="C15" s="33" t="s">
        <v>12</v>
      </c>
      <c r="D15" s="32" t="s">
        <v>13</v>
      </c>
      <c r="E15" s="13">
        <v>45119</v>
      </c>
      <c r="F15" s="32" t="s">
        <v>14</v>
      </c>
      <c r="G15" s="32" t="s">
        <v>25</v>
      </c>
      <c r="H15" s="12"/>
      <c r="I15" s="14"/>
      <c r="J15" s="14"/>
    </row>
    <row r="16" spans="1:10" ht="32.25" customHeight="1" x14ac:dyDescent="0.15">
      <c r="A16" s="3">
        <f t="shared" ca="1" si="0"/>
        <v>5</v>
      </c>
      <c r="B16" s="4" t="s">
        <v>11</v>
      </c>
      <c r="C16" s="5" t="s">
        <v>12</v>
      </c>
      <c r="D16" s="6" t="s">
        <v>13</v>
      </c>
      <c r="E16" s="7">
        <v>45327</v>
      </c>
      <c r="F16" s="6" t="s">
        <v>14</v>
      </c>
      <c r="G16" s="6" t="s">
        <v>15</v>
      </c>
      <c r="H16" s="8"/>
      <c r="I16" s="8"/>
      <c r="J16" s="8"/>
    </row>
    <row r="17" spans="1:10" ht="20" customHeight="1" x14ac:dyDescent="0.15">
      <c r="A17" s="9">
        <f t="shared" ca="1" si="0"/>
        <v>5</v>
      </c>
      <c r="B17" s="10" t="s">
        <v>166</v>
      </c>
      <c r="C17" s="33" t="s">
        <v>12</v>
      </c>
      <c r="D17" s="32" t="s">
        <v>13</v>
      </c>
      <c r="E17" s="13">
        <v>45565</v>
      </c>
      <c r="F17" s="32" t="s">
        <v>14</v>
      </c>
      <c r="G17" s="32" t="s">
        <v>28</v>
      </c>
      <c r="H17" s="32" t="s">
        <v>167</v>
      </c>
      <c r="I17" s="34" t="s">
        <v>168</v>
      </c>
      <c r="J17" s="14"/>
    </row>
    <row r="18" spans="1:10" ht="32" customHeight="1" x14ac:dyDescent="0.15">
      <c r="A18" s="9">
        <f t="shared" ca="1" si="0"/>
        <v>4</v>
      </c>
      <c r="B18" s="10" t="s">
        <v>143</v>
      </c>
      <c r="C18" s="11" t="s">
        <v>57</v>
      </c>
      <c r="D18" s="12" t="s">
        <v>150</v>
      </c>
      <c r="E18" s="13">
        <v>45124</v>
      </c>
      <c r="F18" s="12" t="s">
        <v>18</v>
      </c>
      <c r="G18" s="12" t="s">
        <v>17</v>
      </c>
      <c r="H18" s="12" t="s">
        <v>14</v>
      </c>
      <c r="I18" s="14"/>
      <c r="J18" s="12"/>
    </row>
    <row r="19" spans="1:10" ht="32" customHeight="1" x14ac:dyDescent="0.15">
      <c r="A19" s="9">
        <f t="shared" ca="1" si="0"/>
        <v>4</v>
      </c>
      <c r="B19" s="10" t="s">
        <v>144</v>
      </c>
      <c r="C19" s="11" t="s">
        <v>57</v>
      </c>
      <c r="D19" s="12" t="s">
        <v>150</v>
      </c>
      <c r="E19" s="13">
        <v>45124</v>
      </c>
      <c r="F19" s="12" t="s">
        <v>18</v>
      </c>
      <c r="G19" s="12" t="s">
        <v>17</v>
      </c>
      <c r="H19" s="12" t="s">
        <v>14</v>
      </c>
      <c r="I19" s="14"/>
      <c r="J19" s="12"/>
    </row>
    <row r="20" spans="1:10" ht="32" customHeight="1" x14ac:dyDescent="0.15">
      <c r="A20" s="9">
        <f t="shared" ca="1" si="0"/>
        <v>4</v>
      </c>
      <c r="B20" s="10" t="s">
        <v>145</v>
      </c>
      <c r="C20" s="11" t="s">
        <v>57</v>
      </c>
      <c r="D20" s="12" t="s">
        <v>150</v>
      </c>
      <c r="E20" s="13">
        <v>45124</v>
      </c>
      <c r="F20" s="12" t="s">
        <v>18</v>
      </c>
      <c r="G20" s="12" t="s">
        <v>17</v>
      </c>
      <c r="H20" s="12" t="s">
        <v>14</v>
      </c>
      <c r="I20" s="14"/>
      <c r="J20" s="32"/>
    </row>
    <row r="21" spans="1:10" ht="32" customHeight="1" x14ac:dyDescent="0.15">
      <c r="A21" s="9">
        <f t="shared" ca="1" si="0"/>
        <v>1</v>
      </c>
      <c r="B21" s="10" t="s">
        <v>40</v>
      </c>
      <c r="C21" s="11" t="s">
        <v>41</v>
      </c>
      <c r="D21" s="12" t="s">
        <v>42</v>
      </c>
      <c r="E21" s="13">
        <v>42021</v>
      </c>
      <c r="F21" s="12" t="s">
        <v>43</v>
      </c>
      <c r="G21" s="12" t="s">
        <v>23</v>
      </c>
      <c r="H21" s="14"/>
      <c r="I21" s="14"/>
      <c r="J21" s="14"/>
    </row>
    <row r="22" spans="1:10" ht="32" customHeight="1" x14ac:dyDescent="0.15">
      <c r="A22" s="9">
        <f t="shared" ca="1" si="0"/>
        <v>1</v>
      </c>
      <c r="B22" s="10" t="s">
        <v>44</v>
      </c>
      <c r="C22" s="11" t="s">
        <v>45</v>
      </c>
      <c r="D22" s="12" t="s">
        <v>42</v>
      </c>
      <c r="E22" s="13">
        <v>41218</v>
      </c>
      <c r="F22" s="12" t="s">
        <v>43</v>
      </c>
      <c r="G22" s="12" t="s">
        <v>14</v>
      </c>
      <c r="H22" s="12" t="s">
        <v>30</v>
      </c>
      <c r="I22" s="14"/>
      <c r="J22" s="14"/>
    </row>
    <row r="23" spans="1:10" ht="32" customHeight="1" x14ac:dyDescent="0.15">
      <c r="A23" s="16">
        <f t="shared" ca="1" si="0"/>
        <v>1</v>
      </c>
      <c r="B23" s="17" t="s">
        <v>147</v>
      </c>
      <c r="C23" s="18" t="s">
        <v>45</v>
      </c>
      <c r="D23" s="19" t="s">
        <v>42</v>
      </c>
      <c r="E23" s="20">
        <v>41699</v>
      </c>
      <c r="F23" s="19" t="s">
        <v>18</v>
      </c>
      <c r="G23" s="19" t="s">
        <v>17</v>
      </c>
      <c r="H23" s="19" t="s">
        <v>14</v>
      </c>
      <c r="I23" s="21"/>
      <c r="J23" s="12" t="s">
        <v>151</v>
      </c>
    </row>
    <row r="24" spans="1:10" ht="32" customHeight="1" x14ac:dyDescent="0.15">
      <c r="A24" s="9">
        <f t="shared" ca="1" si="0"/>
        <v>1</v>
      </c>
      <c r="B24" s="10" t="s">
        <v>46</v>
      </c>
      <c r="C24" s="11" t="s">
        <v>45</v>
      </c>
      <c r="D24" s="12" t="s">
        <v>42</v>
      </c>
      <c r="E24" s="13">
        <v>42021</v>
      </c>
      <c r="F24" s="12" t="s">
        <v>43</v>
      </c>
      <c r="G24" s="12" t="s">
        <v>23</v>
      </c>
      <c r="H24" s="14"/>
      <c r="I24" s="14"/>
      <c r="J24" s="14"/>
    </row>
    <row r="25" spans="1:10" ht="32" customHeight="1" x14ac:dyDescent="0.15">
      <c r="A25" s="9">
        <f t="shared" ca="1" si="0"/>
        <v>1</v>
      </c>
      <c r="B25" s="10" t="s">
        <v>47</v>
      </c>
      <c r="C25" s="11" t="s">
        <v>45</v>
      </c>
      <c r="D25" s="12" t="s">
        <v>42</v>
      </c>
      <c r="E25" s="13">
        <v>41253</v>
      </c>
      <c r="F25" s="12" t="s">
        <v>43</v>
      </c>
      <c r="G25" s="12" t="s">
        <v>14</v>
      </c>
      <c r="H25" s="12" t="s">
        <v>30</v>
      </c>
      <c r="I25" s="14"/>
      <c r="J25" s="14"/>
    </row>
    <row r="26" spans="1:10" ht="32" customHeight="1" x14ac:dyDescent="0.15">
      <c r="A26" s="9">
        <f t="shared" ca="1" si="0"/>
        <v>1</v>
      </c>
      <c r="B26" s="10" t="s">
        <v>48</v>
      </c>
      <c r="C26" s="11" t="s">
        <v>45</v>
      </c>
      <c r="D26" s="12" t="s">
        <v>49</v>
      </c>
      <c r="E26" s="13">
        <v>41486</v>
      </c>
      <c r="F26" s="12" t="s">
        <v>37</v>
      </c>
      <c r="G26" s="12" t="s">
        <v>23</v>
      </c>
      <c r="H26" s="12" t="s">
        <v>50</v>
      </c>
      <c r="I26" s="14"/>
      <c r="J26" s="14"/>
    </row>
    <row r="27" spans="1:10" ht="32" customHeight="1" x14ac:dyDescent="0.15">
      <c r="A27" s="9">
        <f t="shared" ca="1" si="0"/>
        <v>1</v>
      </c>
      <c r="B27" s="10" t="s">
        <v>51</v>
      </c>
      <c r="C27" s="11" t="s">
        <v>52</v>
      </c>
      <c r="D27" s="12" t="s">
        <v>49</v>
      </c>
      <c r="E27" s="13"/>
      <c r="F27" s="12" t="s">
        <v>37</v>
      </c>
      <c r="G27" s="12" t="s">
        <v>23</v>
      </c>
      <c r="H27" s="12" t="s">
        <v>53</v>
      </c>
      <c r="I27" s="14"/>
      <c r="J27" s="14"/>
    </row>
    <row r="28" spans="1:10" ht="32" customHeight="1" x14ac:dyDescent="0.15">
      <c r="A28" s="9">
        <f t="shared" ca="1" si="0"/>
        <v>1</v>
      </c>
      <c r="B28" s="10" t="s">
        <v>54</v>
      </c>
      <c r="C28" s="11" t="s">
        <v>41</v>
      </c>
      <c r="D28" s="12" t="s">
        <v>49</v>
      </c>
      <c r="E28" s="13">
        <v>39661</v>
      </c>
      <c r="F28" s="12" t="s">
        <v>37</v>
      </c>
      <c r="G28" s="12" t="s">
        <v>23</v>
      </c>
      <c r="H28" s="14"/>
      <c r="I28" s="14"/>
      <c r="J28" s="12" t="s">
        <v>55</v>
      </c>
    </row>
    <row r="29" spans="1:10" ht="32" customHeight="1" x14ac:dyDescent="0.15">
      <c r="A29" s="9">
        <f t="shared" ca="1" si="0"/>
        <v>1</v>
      </c>
      <c r="B29" s="10" t="s">
        <v>56</v>
      </c>
      <c r="C29" s="11" t="s">
        <v>57</v>
      </c>
      <c r="D29" s="12" t="s">
        <v>58</v>
      </c>
      <c r="E29" s="13">
        <v>43009</v>
      </c>
      <c r="F29" s="12" t="s">
        <v>28</v>
      </c>
      <c r="G29" s="12" t="s">
        <v>59</v>
      </c>
      <c r="H29" s="14"/>
      <c r="I29" s="14"/>
      <c r="J29" s="14"/>
    </row>
    <row r="30" spans="1:10" ht="32" customHeight="1" x14ac:dyDescent="0.15">
      <c r="A30" s="9">
        <f t="shared" ca="1" si="0"/>
        <v>1</v>
      </c>
      <c r="B30" s="10" t="s">
        <v>67</v>
      </c>
      <c r="C30" s="11" t="s">
        <v>57</v>
      </c>
      <c r="D30" s="12" t="s">
        <v>58</v>
      </c>
      <c r="E30" s="13">
        <v>40360</v>
      </c>
      <c r="F30" s="12" t="s">
        <v>61</v>
      </c>
      <c r="G30" s="12" t="s">
        <v>68</v>
      </c>
      <c r="H30" s="12" t="s">
        <v>59</v>
      </c>
      <c r="I30" s="14"/>
      <c r="J30" s="14"/>
    </row>
    <row r="31" spans="1:10" ht="32" customHeight="1" x14ac:dyDescent="0.15">
      <c r="A31" s="9">
        <f t="shared" ca="1" si="0"/>
        <v>1</v>
      </c>
      <c r="B31" s="10" t="s">
        <v>69</v>
      </c>
      <c r="C31" s="11" t="s">
        <v>57</v>
      </c>
      <c r="D31" s="12" t="s">
        <v>58</v>
      </c>
      <c r="E31" s="13">
        <v>40452</v>
      </c>
      <c r="F31" s="12" t="s">
        <v>61</v>
      </c>
      <c r="G31" s="12" t="s">
        <v>65</v>
      </c>
      <c r="H31" s="12" t="s">
        <v>70</v>
      </c>
      <c r="I31" s="14"/>
      <c r="J31" s="14"/>
    </row>
    <row r="32" spans="1:10" ht="32" customHeight="1" x14ac:dyDescent="0.15">
      <c r="A32" s="9">
        <f t="shared" ca="1" si="0"/>
        <v>1</v>
      </c>
      <c r="B32" s="10" t="s">
        <v>71</v>
      </c>
      <c r="C32" s="11" t="s">
        <v>57</v>
      </c>
      <c r="D32" s="12" t="s">
        <v>58</v>
      </c>
      <c r="E32" s="13">
        <v>40282</v>
      </c>
      <c r="F32" s="12" t="s">
        <v>61</v>
      </c>
      <c r="G32" s="12" t="s">
        <v>63</v>
      </c>
      <c r="H32" s="12" t="s">
        <v>72</v>
      </c>
      <c r="I32" s="14"/>
      <c r="J32" s="14"/>
    </row>
    <row r="33" spans="1:10" ht="32" customHeight="1" x14ac:dyDescent="0.15">
      <c r="A33" s="9">
        <f t="shared" ca="1" si="0"/>
        <v>1</v>
      </c>
      <c r="B33" s="10" t="s">
        <v>73</v>
      </c>
      <c r="C33" s="11" t="s">
        <v>57</v>
      </c>
      <c r="D33" s="12" t="s">
        <v>58</v>
      </c>
      <c r="E33" s="13">
        <v>40282</v>
      </c>
      <c r="F33" s="12" t="s">
        <v>61</v>
      </c>
      <c r="G33" s="12" t="s">
        <v>63</v>
      </c>
      <c r="H33" s="12" t="s">
        <v>23</v>
      </c>
      <c r="I33" s="14"/>
      <c r="J33" s="14"/>
    </row>
    <row r="34" spans="1:10" ht="32" customHeight="1" x14ac:dyDescent="0.15">
      <c r="A34" s="9">
        <f t="shared" ca="1" si="0"/>
        <v>1</v>
      </c>
      <c r="B34" s="10" t="s">
        <v>74</v>
      </c>
      <c r="C34" s="11" t="s">
        <v>57</v>
      </c>
      <c r="D34" s="12" t="s">
        <v>58</v>
      </c>
      <c r="E34" s="13">
        <v>40452</v>
      </c>
      <c r="F34" s="12" t="s">
        <v>61</v>
      </c>
      <c r="G34" s="12" t="s">
        <v>65</v>
      </c>
      <c r="H34" s="12" t="s">
        <v>23</v>
      </c>
      <c r="I34" s="14"/>
      <c r="J34" s="14"/>
    </row>
    <row r="35" spans="1:10" ht="32" customHeight="1" x14ac:dyDescent="0.15">
      <c r="A35" s="9">
        <f t="shared" ref="A35:A66" ca="1" si="1">IF(YEAR(TODAY())-YEAR(E35)&gt;4,1,IF(YEAR(TODAY())-YEAR(E35)&gt;3,2,IF(YEAR(TODAY())-YEAR(E35)&gt;2,3,IF(YEAR(TODAY())-YEAR(E35)&gt;1,4,5))))</f>
        <v>1</v>
      </c>
      <c r="B35" s="10" t="s">
        <v>75</v>
      </c>
      <c r="C35" s="11" t="s">
        <v>57</v>
      </c>
      <c r="D35" s="12" t="s">
        <v>58</v>
      </c>
      <c r="E35" s="13">
        <v>40360</v>
      </c>
      <c r="F35" s="12" t="s">
        <v>61</v>
      </c>
      <c r="G35" s="12" t="s">
        <v>65</v>
      </c>
      <c r="H35" s="12" t="s">
        <v>59</v>
      </c>
      <c r="I35" s="14"/>
      <c r="J35" s="14"/>
    </row>
    <row r="36" spans="1:10" ht="32" customHeight="1" x14ac:dyDescent="0.15">
      <c r="A36" s="9">
        <f t="shared" ca="1" si="1"/>
        <v>1</v>
      </c>
      <c r="B36" s="10" t="s">
        <v>76</v>
      </c>
      <c r="C36" s="11" t="s">
        <v>57</v>
      </c>
      <c r="D36" s="12" t="s">
        <v>58</v>
      </c>
      <c r="E36" s="13">
        <v>40360</v>
      </c>
      <c r="F36" s="12" t="s">
        <v>61</v>
      </c>
      <c r="G36" s="12" t="s">
        <v>25</v>
      </c>
      <c r="H36" s="12" t="s">
        <v>23</v>
      </c>
      <c r="I36" s="14"/>
      <c r="J36" s="14"/>
    </row>
    <row r="37" spans="1:10" ht="32" customHeight="1" x14ac:dyDescent="0.15">
      <c r="A37" s="9">
        <f t="shared" ca="1" si="1"/>
        <v>1</v>
      </c>
      <c r="B37" s="10" t="s">
        <v>77</v>
      </c>
      <c r="C37" s="11" t="s">
        <v>57</v>
      </c>
      <c r="D37" s="12" t="s">
        <v>58</v>
      </c>
      <c r="E37" s="13">
        <v>40282</v>
      </c>
      <c r="F37" s="12" t="s">
        <v>61</v>
      </c>
      <c r="G37" s="12" t="s">
        <v>63</v>
      </c>
      <c r="H37" s="12" t="s">
        <v>28</v>
      </c>
      <c r="I37" s="14"/>
      <c r="J37" s="14"/>
    </row>
    <row r="38" spans="1:10" ht="32" customHeight="1" x14ac:dyDescent="0.15">
      <c r="A38" s="9">
        <f t="shared" ca="1" si="1"/>
        <v>1</v>
      </c>
      <c r="B38" s="10" t="s">
        <v>78</v>
      </c>
      <c r="C38" s="11" t="s">
        <v>79</v>
      </c>
      <c r="D38" s="12" t="s">
        <v>58</v>
      </c>
      <c r="E38" s="13">
        <v>38718</v>
      </c>
      <c r="F38" s="12" t="s">
        <v>61</v>
      </c>
      <c r="G38" s="12" t="s">
        <v>68</v>
      </c>
      <c r="H38" s="12" t="s">
        <v>59</v>
      </c>
      <c r="I38" s="14"/>
      <c r="J38" s="14"/>
    </row>
    <row r="39" spans="1:10" ht="32" customHeight="1" x14ac:dyDescent="0.15">
      <c r="A39" s="9">
        <f t="shared" ca="1" si="1"/>
        <v>1</v>
      </c>
      <c r="B39" s="10" t="s">
        <v>80</v>
      </c>
      <c r="C39" s="11" t="s">
        <v>57</v>
      </c>
      <c r="D39" s="12" t="s">
        <v>58</v>
      </c>
      <c r="E39" s="13">
        <v>38718</v>
      </c>
      <c r="F39" s="12" t="s">
        <v>61</v>
      </c>
      <c r="G39" s="12" t="s">
        <v>65</v>
      </c>
      <c r="H39" s="12" t="s">
        <v>63</v>
      </c>
      <c r="I39" s="12" t="s">
        <v>81</v>
      </c>
      <c r="J39" s="14"/>
    </row>
    <row r="40" spans="1:10" ht="32" customHeight="1" x14ac:dyDescent="0.15">
      <c r="A40" s="9">
        <f t="shared" ca="1" si="1"/>
        <v>1</v>
      </c>
      <c r="B40" s="10" t="s">
        <v>82</v>
      </c>
      <c r="C40" s="11" t="s">
        <v>57</v>
      </c>
      <c r="D40" s="12" t="s">
        <v>83</v>
      </c>
      <c r="E40" s="13">
        <v>40544</v>
      </c>
      <c r="F40" s="12" t="s">
        <v>61</v>
      </c>
      <c r="G40" s="12" t="s">
        <v>23</v>
      </c>
      <c r="H40" s="12" t="s">
        <v>28</v>
      </c>
      <c r="I40" s="14"/>
      <c r="J40" s="12" t="s">
        <v>84</v>
      </c>
    </row>
    <row r="41" spans="1:10" ht="32" customHeight="1" x14ac:dyDescent="0.15">
      <c r="A41" s="9">
        <f t="shared" ca="1" si="1"/>
        <v>1</v>
      </c>
      <c r="B41" s="10" t="s">
        <v>85</v>
      </c>
      <c r="C41" s="11" t="s">
        <v>45</v>
      </c>
      <c r="D41" s="12" t="s">
        <v>83</v>
      </c>
      <c r="E41" s="13">
        <v>40909</v>
      </c>
      <c r="F41" s="12" t="s">
        <v>61</v>
      </c>
      <c r="G41" s="12" t="s">
        <v>23</v>
      </c>
      <c r="H41" s="12" t="s">
        <v>28</v>
      </c>
      <c r="I41" s="14"/>
      <c r="J41" s="14"/>
    </row>
    <row r="42" spans="1:10" ht="32" customHeight="1" x14ac:dyDescent="0.15">
      <c r="A42" s="9">
        <f t="shared" ca="1" si="1"/>
        <v>1</v>
      </c>
      <c r="B42" s="10" t="s">
        <v>86</v>
      </c>
      <c r="C42" s="11" t="s">
        <v>41</v>
      </c>
      <c r="D42" s="12" t="s">
        <v>83</v>
      </c>
      <c r="E42" s="13">
        <v>40238</v>
      </c>
      <c r="F42" s="12" t="s">
        <v>25</v>
      </c>
      <c r="G42" s="12" t="s">
        <v>30</v>
      </c>
      <c r="H42" s="14"/>
      <c r="I42" s="14"/>
      <c r="J42" s="14"/>
    </row>
    <row r="43" spans="1:10" ht="20" customHeight="1" x14ac:dyDescent="0.15">
      <c r="A43" s="9">
        <f t="shared" ca="1" si="1"/>
        <v>1</v>
      </c>
      <c r="B43" s="10" t="s">
        <v>87</v>
      </c>
      <c r="C43" s="11" t="s">
        <v>57</v>
      </c>
      <c r="D43" s="12" t="s">
        <v>88</v>
      </c>
      <c r="E43" s="13">
        <v>43749</v>
      </c>
      <c r="F43" s="12" t="s">
        <v>89</v>
      </c>
      <c r="G43" s="12" t="s">
        <v>14</v>
      </c>
      <c r="H43" s="12" t="s">
        <v>90</v>
      </c>
      <c r="I43" s="14"/>
      <c r="J43" s="14"/>
    </row>
    <row r="44" spans="1:10" ht="20" customHeight="1" x14ac:dyDescent="0.15">
      <c r="A44" s="9">
        <f t="shared" ca="1" si="1"/>
        <v>1</v>
      </c>
      <c r="B44" s="10" t="s">
        <v>91</v>
      </c>
      <c r="C44" s="11" t="s">
        <v>45</v>
      </c>
      <c r="D44" s="12" t="s">
        <v>88</v>
      </c>
      <c r="E44" s="13">
        <v>39904</v>
      </c>
      <c r="F44" s="12" t="s">
        <v>26</v>
      </c>
      <c r="G44" s="14"/>
      <c r="H44" s="14"/>
      <c r="I44" s="14"/>
      <c r="J44" s="14"/>
    </row>
    <row r="45" spans="1:10" ht="20" customHeight="1" x14ac:dyDescent="0.15">
      <c r="A45" s="9">
        <f t="shared" ca="1" si="1"/>
        <v>1</v>
      </c>
      <c r="B45" s="10" t="s">
        <v>92</v>
      </c>
      <c r="C45" s="11" t="s">
        <v>57</v>
      </c>
      <c r="D45" s="12" t="s">
        <v>88</v>
      </c>
      <c r="E45" s="13"/>
      <c r="F45" s="12" t="s">
        <v>14</v>
      </c>
      <c r="G45" s="12" t="s">
        <v>93</v>
      </c>
      <c r="H45" s="14"/>
      <c r="I45" s="14"/>
      <c r="J45" s="12" t="s">
        <v>94</v>
      </c>
    </row>
    <row r="46" spans="1:10" ht="32" customHeight="1" x14ac:dyDescent="0.15">
      <c r="A46" s="9">
        <f t="shared" ca="1" si="1"/>
        <v>1</v>
      </c>
      <c r="B46" s="10" t="s">
        <v>95</v>
      </c>
      <c r="C46" s="11" t="s">
        <v>45</v>
      </c>
      <c r="D46" s="12" t="s">
        <v>88</v>
      </c>
      <c r="E46" s="13">
        <v>41486</v>
      </c>
      <c r="F46" s="12" t="s">
        <v>23</v>
      </c>
      <c r="G46" s="12" t="s">
        <v>96</v>
      </c>
      <c r="H46" s="12" t="s">
        <v>97</v>
      </c>
      <c r="I46" s="14"/>
      <c r="J46" s="14"/>
    </row>
    <row r="47" spans="1:10" ht="20" customHeight="1" x14ac:dyDescent="0.15">
      <c r="A47" s="9">
        <f t="shared" ca="1" si="1"/>
        <v>1</v>
      </c>
      <c r="B47" s="10" t="s">
        <v>98</v>
      </c>
      <c r="C47" s="11" t="s">
        <v>45</v>
      </c>
      <c r="D47" s="12" t="s">
        <v>88</v>
      </c>
      <c r="E47" s="13">
        <v>41754</v>
      </c>
      <c r="F47" s="12" t="s">
        <v>23</v>
      </c>
      <c r="G47" s="12" t="s">
        <v>96</v>
      </c>
      <c r="H47" s="14"/>
      <c r="I47" s="14"/>
      <c r="J47" s="14"/>
    </row>
    <row r="48" spans="1:10" ht="20" customHeight="1" x14ac:dyDescent="0.15">
      <c r="A48" s="9">
        <f t="shared" ca="1" si="1"/>
        <v>3</v>
      </c>
      <c r="B48" s="10" t="s">
        <v>99</v>
      </c>
      <c r="C48" s="11" t="s">
        <v>41</v>
      </c>
      <c r="D48" s="12" t="s">
        <v>100</v>
      </c>
      <c r="E48" s="13">
        <v>44881</v>
      </c>
      <c r="F48" s="12" t="s">
        <v>23</v>
      </c>
      <c r="G48" s="12" t="s">
        <v>96</v>
      </c>
      <c r="H48" s="14"/>
      <c r="I48" s="14"/>
      <c r="J48" s="14"/>
    </row>
    <row r="49" spans="1:10" ht="32" customHeight="1" x14ac:dyDescent="0.15">
      <c r="A49" s="9">
        <f t="shared" ca="1" si="1"/>
        <v>1</v>
      </c>
      <c r="B49" s="10" t="s">
        <v>101</v>
      </c>
      <c r="C49" s="11" t="s">
        <v>102</v>
      </c>
      <c r="D49" s="12" t="s">
        <v>103</v>
      </c>
      <c r="E49" s="13">
        <v>43466</v>
      </c>
      <c r="F49" s="12" t="s">
        <v>43</v>
      </c>
      <c r="G49" s="12" t="s">
        <v>28</v>
      </c>
      <c r="H49" s="12" t="s">
        <v>104</v>
      </c>
      <c r="I49" s="14"/>
      <c r="J49" s="14"/>
    </row>
    <row r="50" spans="1:10" ht="32" customHeight="1" x14ac:dyDescent="0.15">
      <c r="A50" s="9">
        <f t="shared" ca="1" si="1"/>
        <v>1</v>
      </c>
      <c r="B50" s="10" t="s">
        <v>105</v>
      </c>
      <c r="C50" s="11" t="s">
        <v>102</v>
      </c>
      <c r="D50" s="12" t="s">
        <v>103</v>
      </c>
      <c r="E50" s="13">
        <v>43101</v>
      </c>
      <c r="F50" s="12" t="s">
        <v>14</v>
      </c>
      <c r="G50" s="12" t="s">
        <v>17</v>
      </c>
      <c r="H50" s="12" t="s">
        <v>18</v>
      </c>
      <c r="I50" s="14"/>
      <c r="J50" s="14"/>
    </row>
    <row r="51" spans="1:10" ht="32" customHeight="1" x14ac:dyDescent="0.15">
      <c r="A51" s="9">
        <f t="shared" ca="1" si="1"/>
        <v>1</v>
      </c>
      <c r="B51" s="10" t="s">
        <v>106</v>
      </c>
      <c r="C51" s="11" t="s">
        <v>102</v>
      </c>
      <c r="D51" s="12" t="s">
        <v>103</v>
      </c>
      <c r="E51" s="13">
        <v>43894</v>
      </c>
      <c r="F51" s="12" t="s">
        <v>23</v>
      </c>
      <c r="G51" s="12" t="s">
        <v>65</v>
      </c>
      <c r="H51" s="14"/>
      <c r="I51" s="14"/>
      <c r="J51" s="14"/>
    </row>
    <row r="52" spans="1:10" ht="32" customHeight="1" x14ac:dyDescent="0.15">
      <c r="A52" s="9">
        <f t="shared" ca="1" si="1"/>
        <v>1</v>
      </c>
      <c r="B52" s="10" t="s">
        <v>107</v>
      </c>
      <c r="C52" s="11" t="s">
        <v>102</v>
      </c>
      <c r="D52" s="12" t="s">
        <v>103</v>
      </c>
      <c r="E52" s="13">
        <v>42866</v>
      </c>
      <c r="F52" s="12" t="s">
        <v>14</v>
      </c>
      <c r="G52" s="12" t="s">
        <v>15</v>
      </c>
      <c r="H52" s="12" t="s">
        <v>39</v>
      </c>
      <c r="I52" s="14"/>
      <c r="J52" s="14"/>
    </row>
    <row r="53" spans="1:10" ht="32" customHeight="1" x14ac:dyDescent="0.15">
      <c r="A53" s="9">
        <f t="shared" ca="1" si="1"/>
        <v>1</v>
      </c>
      <c r="B53" s="10" t="s">
        <v>108</v>
      </c>
      <c r="C53" s="11" t="s">
        <v>102</v>
      </c>
      <c r="D53" s="12" t="s">
        <v>103</v>
      </c>
      <c r="E53" s="13">
        <v>42856</v>
      </c>
      <c r="F53" s="12" t="s">
        <v>14</v>
      </c>
      <c r="G53" s="12" t="s">
        <v>17</v>
      </c>
      <c r="H53" s="12" t="s">
        <v>18</v>
      </c>
      <c r="I53" s="14"/>
      <c r="J53" s="14"/>
    </row>
    <row r="54" spans="1:10" ht="32" customHeight="1" x14ac:dyDescent="0.15">
      <c r="A54" s="9">
        <f t="shared" ca="1" si="1"/>
        <v>1</v>
      </c>
      <c r="B54" s="10" t="s">
        <v>109</v>
      </c>
      <c r="C54" s="11" t="s">
        <v>102</v>
      </c>
      <c r="D54" s="12" t="s">
        <v>103</v>
      </c>
      <c r="E54" s="13">
        <v>42644</v>
      </c>
      <c r="F54" s="12" t="s">
        <v>14</v>
      </c>
      <c r="G54" s="12" t="s">
        <v>25</v>
      </c>
      <c r="H54" s="14"/>
      <c r="I54" s="14"/>
      <c r="J54" s="14"/>
    </row>
    <row r="55" spans="1:10" ht="32" customHeight="1" x14ac:dyDescent="0.15">
      <c r="A55" s="9">
        <f t="shared" ca="1" si="1"/>
        <v>1</v>
      </c>
      <c r="B55" s="10" t="s">
        <v>110</v>
      </c>
      <c r="C55" s="11" t="s">
        <v>102</v>
      </c>
      <c r="D55" s="12" t="s">
        <v>103</v>
      </c>
      <c r="E55" s="13">
        <v>42601</v>
      </c>
      <c r="F55" s="12" t="s">
        <v>43</v>
      </c>
      <c r="G55" s="12" t="s">
        <v>17</v>
      </c>
      <c r="H55" s="14"/>
      <c r="I55" s="14"/>
      <c r="J55" s="14"/>
    </row>
    <row r="56" spans="1:10" ht="32" customHeight="1" x14ac:dyDescent="0.15">
      <c r="A56" s="9">
        <f t="shared" ca="1" si="1"/>
        <v>1</v>
      </c>
      <c r="B56" s="10" t="s">
        <v>111</v>
      </c>
      <c r="C56" s="11" t="s">
        <v>102</v>
      </c>
      <c r="D56" s="12" t="s">
        <v>103</v>
      </c>
      <c r="E56" s="13"/>
      <c r="F56" s="12" t="s">
        <v>43</v>
      </c>
      <c r="G56" s="12" t="s">
        <v>14</v>
      </c>
      <c r="H56" s="12" t="s">
        <v>17</v>
      </c>
      <c r="I56" s="14"/>
      <c r="J56" s="14"/>
    </row>
    <row r="57" spans="1:10" ht="32" customHeight="1" x14ac:dyDescent="0.15">
      <c r="A57" s="9">
        <f t="shared" ca="1" si="1"/>
        <v>1</v>
      </c>
      <c r="B57" s="10" t="s">
        <v>112</v>
      </c>
      <c r="C57" s="11" t="s">
        <v>102</v>
      </c>
      <c r="D57" s="14"/>
      <c r="E57" s="13">
        <v>43444</v>
      </c>
      <c r="F57" s="12" t="s">
        <v>23</v>
      </c>
      <c r="G57" s="12" t="s">
        <v>65</v>
      </c>
      <c r="H57" s="14"/>
      <c r="I57" s="14"/>
      <c r="J57" s="14"/>
    </row>
    <row r="58" spans="1:10" ht="32" customHeight="1" x14ac:dyDescent="0.15">
      <c r="A58" s="9">
        <f t="shared" ca="1" si="1"/>
        <v>1</v>
      </c>
      <c r="B58" s="10" t="s">
        <v>113</v>
      </c>
      <c r="C58" s="11" t="s">
        <v>102</v>
      </c>
      <c r="D58" s="14"/>
      <c r="E58" s="13">
        <v>43374</v>
      </c>
      <c r="F58" s="12" t="s">
        <v>23</v>
      </c>
      <c r="G58" s="12" t="s">
        <v>65</v>
      </c>
      <c r="H58" s="14"/>
      <c r="I58" s="14"/>
      <c r="J58" s="14"/>
    </row>
    <row r="59" spans="1:10" ht="32" customHeight="1" x14ac:dyDescent="0.15">
      <c r="A59" s="9">
        <f t="shared" ca="1" si="1"/>
        <v>1</v>
      </c>
      <c r="B59" s="10" t="s">
        <v>114</v>
      </c>
      <c r="C59" s="11" t="s">
        <v>52</v>
      </c>
      <c r="D59" s="14"/>
      <c r="E59" s="13">
        <v>42444</v>
      </c>
      <c r="F59" s="12" t="s">
        <v>23</v>
      </c>
      <c r="G59" s="12" t="s">
        <v>43</v>
      </c>
      <c r="H59" s="12" t="s">
        <v>115</v>
      </c>
      <c r="I59" s="14"/>
      <c r="J59" s="12" t="s">
        <v>116</v>
      </c>
    </row>
    <row r="60" spans="1:10" ht="32" customHeight="1" x14ac:dyDescent="0.15">
      <c r="A60" s="9">
        <f t="shared" ca="1" si="1"/>
        <v>1</v>
      </c>
      <c r="B60" s="10" t="s">
        <v>117</v>
      </c>
      <c r="C60" s="11" t="s">
        <v>102</v>
      </c>
      <c r="D60" s="14"/>
      <c r="E60" s="13">
        <v>41306</v>
      </c>
      <c r="F60" s="12" t="s">
        <v>43</v>
      </c>
      <c r="G60" s="12" t="s">
        <v>14</v>
      </c>
      <c r="H60" s="12" t="s">
        <v>30</v>
      </c>
      <c r="I60" s="14"/>
      <c r="J60" s="14"/>
    </row>
    <row r="61" spans="1:10" ht="20" customHeight="1" x14ac:dyDescent="0.15">
      <c r="A61" s="9">
        <f t="shared" ca="1" si="1"/>
        <v>1</v>
      </c>
      <c r="B61" s="10" t="s">
        <v>118</v>
      </c>
      <c r="C61" s="11" t="s">
        <v>102</v>
      </c>
      <c r="D61" s="14"/>
      <c r="E61" s="13">
        <v>40878</v>
      </c>
      <c r="F61" s="12" t="s">
        <v>14</v>
      </c>
      <c r="G61" s="14"/>
      <c r="H61" s="14"/>
      <c r="I61" s="14"/>
      <c r="J61" s="14"/>
    </row>
    <row r="62" spans="1:10" ht="32" customHeight="1" x14ac:dyDescent="0.15">
      <c r="A62" s="9">
        <f t="shared" ca="1" si="1"/>
        <v>1</v>
      </c>
      <c r="B62" s="10" t="s">
        <v>119</v>
      </c>
      <c r="C62" s="11" t="s">
        <v>102</v>
      </c>
      <c r="D62" s="14"/>
      <c r="E62" s="13">
        <v>39904</v>
      </c>
      <c r="F62" s="12" t="s">
        <v>23</v>
      </c>
      <c r="G62" s="12" t="s">
        <v>89</v>
      </c>
      <c r="H62" s="12" t="s">
        <v>120</v>
      </c>
      <c r="I62" s="14"/>
      <c r="J62" s="12" t="s">
        <v>121</v>
      </c>
    </row>
    <row r="63" spans="1:10" ht="32" customHeight="1" x14ac:dyDescent="0.15">
      <c r="A63" s="9">
        <f t="shared" ca="1" si="1"/>
        <v>1</v>
      </c>
      <c r="B63" s="10" t="s">
        <v>122</v>
      </c>
      <c r="C63" s="11" t="s">
        <v>41</v>
      </c>
      <c r="D63" s="14"/>
      <c r="E63" s="13">
        <v>39508</v>
      </c>
      <c r="F63" s="12" t="s">
        <v>14</v>
      </c>
      <c r="G63" s="12" t="s">
        <v>17</v>
      </c>
      <c r="H63" s="12" t="s">
        <v>18</v>
      </c>
      <c r="I63" s="14"/>
      <c r="J63" s="14"/>
    </row>
    <row r="64" spans="1:10" ht="32" customHeight="1" x14ac:dyDescent="0.15">
      <c r="A64" s="9">
        <f t="shared" ca="1" si="1"/>
        <v>1</v>
      </c>
      <c r="B64" s="10" t="s">
        <v>123</v>
      </c>
      <c r="C64" s="11" t="s">
        <v>41</v>
      </c>
      <c r="D64" s="14"/>
      <c r="E64" s="13">
        <v>43160</v>
      </c>
      <c r="F64" s="12" t="s">
        <v>23</v>
      </c>
      <c r="G64" s="12" t="s">
        <v>43</v>
      </c>
      <c r="H64" s="12" t="s">
        <v>115</v>
      </c>
      <c r="I64" s="14"/>
      <c r="J64" s="14"/>
    </row>
    <row r="65" spans="1:10" ht="32" customHeight="1" x14ac:dyDescent="0.15">
      <c r="A65" s="9">
        <f t="shared" ca="1" si="1"/>
        <v>1</v>
      </c>
      <c r="B65" s="10" t="s">
        <v>124</v>
      </c>
      <c r="C65" s="11" t="s">
        <v>102</v>
      </c>
      <c r="D65" s="14"/>
      <c r="E65" s="13">
        <v>39814</v>
      </c>
      <c r="F65" s="12" t="s">
        <v>37</v>
      </c>
      <c r="G65" s="12" t="s">
        <v>23</v>
      </c>
      <c r="H65" s="14"/>
      <c r="I65" s="14"/>
      <c r="J65" s="14"/>
    </row>
    <row r="66" spans="1:10" ht="44" customHeight="1" x14ac:dyDescent="0.15">
      <c r="A66" s="9">
        <f t="shared" ca="1" si="1"/>
        <v>1</v>
      </c>
      <c r="B66" s="10" t="s">
        <v>125</v>
      </c>
      <c r="C66" s="11" t="s">
        <v>102</v>
      </c>
      <c r="D66" s="14"/>
      <c r="E66" s="13">
        <v>38169</v>
      </c>
      <c r="F66" s="12" t="s">
        <v>23</v>
      </c>
      <c r="G66" s="12" t="s">
        <v>43</v>
      </c>
      <c r="H66" s="12" t="s">
        <v>21</v>
      </c>
      <c r="I66" s="14"/>
      <c r="J66" s="14"/>
    </row>
    <row r="67" spans="1:10" ht="32" customHeight="1" x14ac:dyDescent="0.15">
      <c r="A67" s="9">
        <f t="shared" ref="A67:A81" ca="1" si="2">IF(YEAR(TODAY())-YEAR(E67)&gt;4,1,IF(YEAR(TODAY())-YEAR(E67)&gt;3,2,IF(YEAR(TODAY())-YEAR(E67)&gt;2,3,IF(YEAR(TODAY())-YEAR(E67)&gt;1,4,5))))</f>
        <v>1</v>
      </c>
      <c r="B67" s="10" t="s">
        <v>126</v>
      </c>
      <c r="C67" s="11" t="s">
        <v>102</v>
      </c>
      <c r="D67" s="14"/>
      <c r="E67" s="13">
        <v>38169</v>
      </c>
      <c r="F67" s="12" t="s">
        <v>43</v>
      </c>
      <c r="G67" s="12" t="s">
        <v>14</v>
      </c>
      <c r="H67" s="12" t="s">
        <v>30</v>
      </c>
      <c r="I67" s="14"/>
      <c r="J67" s="14"/>
    </row>
    <row r="68" spans="1:10" ht="32" customHeight="1" x14ac:dyDescent="0.15">
      <c r="A68" s="9">
        <f t="shared" ca="1" si="2"/>
        <v>1</v>
      </c>
      <c r="B68" s="10" t="s">
        <v>127</v>
      </c>
      <c r="C68" s="11" t="s">
        <v>102</v>
      </c>
      <c r="D68" s="14"/>
      <c r="E68" s="13">
        <v>40179</v>
      </c>
      <c r="F68" s="12" t="s">
        <v>14</v>
      </c>
      <c r="G68" s="12" t="s">
        <v>43</v>
      </c>
      <c r="H68" s="14"/>
      <c r="I68" s="14"/>
      <c r="J68" s="14"/>
    </row>
    <row r="69" spans="1:10" ht="32" customHeight="1" x14ac:dyDescent="0.15">
      <c r="A69" s="9">
        <f t="shared" ca="1" si="2"/>
        <v>1</v>
      </c>
      <c r="B69" s="10" t="s">
        <v>128</v>
      </c>
      <c r="C69" s="11" t="s">
        <v>102</v>
      </c>
      <c r="D69" s="14"/>
      <c r="E69" s="13">
        <v>40940</v>
      </c>
      <c r="F69" s="12" t="s">
        <v>37</v>
      </c>
      <c r="G69" s="12" t="s">
        <v>23</v>
      </c>
      <c r="H69" s="12" t="s">
        <v>28</v>
      </c>
      <c r="I69" s="14"/>
      <c r="J69" s="14"/>
    </row>
    <row r="70" spans="1:10" ht="32" customHeight="1" x14ac:dyDescent="0.15">
      <c r="A70" s="9">
        <f t="shared" ca="1" si="2"/>
        <v>1</v>
      </c>
      <c r="B70" s="10" t="s">
        <v>129</v>
      </c>
      <c r="C70" s="11" t="s">
        <v>102</v>
      </c>
      <c r="D70" s="14"/>
      <c r="E70" s="13">
        <v>40634</v>
      </c>
      <c r="F70" s="12" t="s">
        <v>14</v>
      </c>
      <c r="G70" s="12" t="s">
        <v>25</v>
      </c>
      <c r="H70" s="14"/>
      <c r="I70" s="14"/>
      <c r="J70" s="14"/>
    </row>
    <row r="71" spans="1:10" ht="32" customHeight="1" x14ac:dyDescent="0.15">
      <c r="A71" s="9">
        <f t="shared" ca="1" si="2"/>
        <v>1</v>
      </c>
      <c r="B71" s="10" t="s">
        <v>130</v>
      </c>
      <c r="C71" s="11" t="s">
        <v>102</v>
      </c>
      <c r="D71" s="14"/>
      <c r="E71" s="13">
        <v>40954</v>
      </c>
      <c r="F71" s="12" t="s">
        <v>14</v>
      </c>
      <c r="G71" s="12" t="s">
        <v>17</v>
      </c>
      <c r="H71" s="14"/>
      <c r="I71" s="14"/>
      <c r="J71" s="14"/>
    </row>
    <row r="72" spans="1:10" ht="32" customHeight="1" x14ac:dyDescent="0.15">
      <c r="A72" s="9">
        <f t="shared" ca="1" si="2"/>
        <v>1</v>
      </c>
      <c r="B72" s="10" t="s">
        <v>131</v>
      </c>
      <c r="C72" s="11" t="s">
        <v>102</v>
      </c>
      <c r="D72" s="14"/>
      <c r="E72" s="13">
        <v>43009</v>
      </c>
      <c r="F72" s="12" t="s">
        <v>23</v>
      </c>
      <c r="G72" s="12" t="s">
        <v>65</v>
      </c>
      <c r="H72" s="14"/>
      <c r="I72" s="14"/>
      <c r="J72" s="14"/>
    </row>
    <row r="73" spans="1:10" ht="32" customHeight="1" x14ac:dyDescent="0.15">
      <c r="A73" s="9">
        <f t="shared" ca="1" si="2"/>
        <v>1</v>
      </c>
      <c r="B73" s="10" t="s">
        <v>132</v>
      </c>
      <c r="C73" s="11" t="s">
        <v>102</v>
      </c>
      <c r="D73" s="14"/>
      <c r="E73" s="13">
        <v>41456</v>
      </c>
      <c r="F73" s="14"/>
      <c r="G73" s="14"/>
      <c r="H73" s="14"/>
      <c r="I73" s="14"/>
      <c r="J73" s="14"/>
    </row>
    <row r="74" spans="1:10" ht="32" customHeight="1" x14ac:dyDescent="0.15">
      <c r="A74" s="9">
        <f t="shared" ca="1" si="2"/>
        <v>1</v>
      </c>
      <c r="B74" s="10" t="s">
        <v>133</v>
      </c>
      <c r="C74" s="11" t="s">
        <v>102</v>
      </c>
      <c r="D74" s="14"/>
      <c r="E74" s="13">
        <v>40603</v>
      </c>
      <c r="F74" s="12" t="s">
        <v>14</v>
      </c>
      <c r="G74" s="14"/>
      <c r="H74" s="14"/>
      <c r="I74" s="14"/>
      <c r="J74" s="14"/>
    </row>
    <row r="75" spans="1:10" ht="32" customHeight="1" x14ac:dyDescent="0.15">
      <c r="A75" s="9">
        <f t="shared" ca="1" si="2"/>
        <v>1</v>
      </c>
      <c r="B75" s="10" t="s">
        <v>134</v>
      </c>
      <c r="C75" s="11" t="s">
        <v>102</v>
      </c>
      <c r="D75" s="14"/>
      <c r="E75" s="13">
        <v>40057</v>
      </c>
      <c r="F75" s="14"/>
      <c r="G75" s="14"/>
      <c r="H75" s="14"/>
      <c r="I75" s="14"/>
      <c r="J75" s="14"/>
    </row>
    <row r="76" spans="1:10" ht="20" customHeight="1" x14ac:dyDescent="0.15">
      <c r="A76" s="9">
        <f t="shared" ca="1" si="2"/>
        <v>1</v>
      </c>
      <c r="B76" s="10" t="s">
        <v>135</v>
      </c>
      <c r="C76" s="11" t="s">
        <v>102</v>
      </c>
      <c r="D76" s="14"/>
      <c r="E76" s="13">
        <v>39356</v>
      </c>
      <c r="F76" s="12" t="s">
        <v>23</v>
      </c>
      <c r="G76" s="12" t="s">
        <v>89</v>
      </c>
      <c r="H76" s="12" t="s">
        <v>120</v>
      </c>
      <c r="I76" s="14"/>
      <c r="J76" s="14"/>
    </row>
    <row r="77" spans="1:10" ht="32" customHeight="1" x14ac:dyDescent="0.15">
      <c r="A77" s="9">
        <f t="shared" ca="1" si="2"/>
        <v>1</v>
      </c>
      <c r="B77" s="10" t="s">
        <v>136</v>
      </c>
      <c r="C77" s="11" t="s">
        <v>102</v>
      </c>
      <c r="D77" s="14"/>
      <c r="E77" s="13">
        <v>41030</v>
      </c>
      <c r="F77" s="12" t="s">
        <v>14</v>
      </c>
      <c r="G77" s="12" t="s">
        <v>17</v>
      </c>
      <c r="H77" s="14"/>
      <c r="I77" s="14"/>
      <c r="J77" s="14"/>
    </row>
    <row r="78" spans="1:10" ht="32" customHeight="1" x14ac:dyDescent="0.15">
      <c r="A78" s="9">
        <f t="shared" ca="1" si="2"/>
        <v>4</v>
      </c>
      <c r="B78" s="10" t="s">
        <v>161</v>
      </c>
      <c r="C78" s="33" t="s">
        <v>52</v>
      </c>
      <c r="D78" s="14"/>
      <c r="E78" s="13">
        <v>45246</v>
      </c>
      <c r="F78" s="32" t="s">
        <v>14</v>
      </c>
      <c r="G78" s="32" t="s">
        <v>43</v>
      </c>
      <c r="H78" s="34" t="s">
        <v>115</v>
      </c>
      <c r="I78" s="14"/>
      <c r="J78" s="14"/>
    </row>
    <row r="79" spans="1:10" ht="32" customHeight="1" x14ac:dyDescent="0.15">
      <c r="A79" s="9">
        <f t="shared" ca="1" si="2"/>
        <v>4</v>
      </c>
      <c r="B79" s="10" t="s">
        <v>162</v>
      </c>
      <c r="C79" s="33" t="s">
        <v>102</v>
      </c>
      <c r="D79" s="14"/>
      <c r="E79" s="13">
        <v>45231</v>
      </c>
      <c r="F79" s="32" t="s">
        <v>37</v>
      </c>
      <c r="G79" s="12"/>
      <c r="H79" s="14"/>
      <c r="I79" s="14"/>
      <c r="J79" s="14"/>
    </row>
    <row r="80" spans="1:10" ht="32" customHeight="1" x14ac:dyDescent="0.15">
      <c r="A80" s="9">
        <f t="shared" ca="1" si="2"/>
        <v>5</v>
      </c>
      <c r="B80" s="10" t="s">
        <v>163</v>
      </c>
      <c r="C80" s="33" t="s">
        <v>102</v>
      </c>
      <c r="D80" s="14"/>
      <c r="E80" s="13">
        <v>45474</v>
      </c>
      <c r="F80" s="32" t="s">
        <v>37</v>
      </c>
      <c r="G80" s="12"/>
      <c r="H80" s="14"/>
      <c r="I80" s="14"/>
      <c r="J80" s="14"/>
    </row>
    <row r="81" spans="1:10" ht="32" customHeight="1" x14ac:dyDescent="0.15">
      <c r="A81" s="9">
        <f t="shared" ca="1" si="2"/>
        <v>4</v>
      </c>
      <c r="B81" s="10" t="s">
        <v>164</v>
      </c>
      <c r="C81" s="33" t="s">
        <v>102</v>
      </c>
      <c r="D81" s="14"/>
      <c r="E81" s="13">
        <v>45200</v>
      </c>
      <c r="F81" s="32" t="s">
        <v>165</v>
      </c>
      <c r="G81" s="32" t="s">
        <v>43</v>
      </c>
      <c r="H81" s="34" t="s">
        <v>14</v>
      </c>
      <c r="I81" s="14"/>
      <c r="J81" s="14"/>
    </row>
    <row r="82" spans="1:10" ht="32" customHeight="1" x14ac:dyDescent="0.15">
      <c r="A82" s="9"/>
      <c r="B82" s="42" t="s">
        <v>170</v>
      </c>
      <c r="C82" s="33"/>
      <c r="D82" s="14"/>
      <c r="E82" s="13"/>
      <c r="F82" s="32"/>
      <c r="G82" s="32"/>
      <c r="H82" s="34"/>
      <c r="I82" s="14"/>
      <c r="J82" s="14"/>
    </row>
    <row r="83" spans="1:10" ht="20" customHeight="1" x14ac:dyDescent="0.15">
      <c r="A83" s="9">
        <f ca="1">IF(YEAR(TODAY())-YEAR(E83)&gt;4,1,IF(YEAR(TODAY())-YEAR(E83)&gt;3,2,IF(YEAR(TODAY())-YEAR(E83)&gt;2,3,IF(YEAR(TODAY())-YEAR(E83)&gt;1,4,5))))</f>
        <v>1</v>
      </c>
      <c r="B83" s="10" t="s">
        <v>137</v>
      </c>
      <c r="C83" s="11" t="s">
        <v>57</v>
      </c>
      <c r="D83" s="14"/>
      <c r="E83" s="13">
        <v>35735</v>
      </c>
      <c r="F83" s="12" t="s">
        <v>138</v>
      </c>
      <c r="G83" s="12" t="s">
        <v>23</v>
      </c>
      <c r="H83" s="14"/>
      <c r="I83" s="14"/>
      <c r="J83" s="12" t="s">
        <v>139</v>
      </c>
    </row>
    <row r="84" spans="1:10" s="41" customFormat="1" ht="32" customHeight="1" x14ac:dyDescent="0.15">
      <c r="A84" s="35">
        <f ca="1">IF(YEAR(TODAY())-YEAR(E84)&gt;4,1,IF(YEAR(TODAY())-YEAR(E84)&gt;3,2,IF(YEAR(TODAY())-YEAR(E84)&gt;2,3,IF(YEAR(TODAY())-YEAR(E84)&gt;1,4,5))))</f>
        <v>1</v>
      </c>
      <c r="B84" s="36" t="s">
        <v>60</v>
      </c>
      <c r="C84" s="37" t="s">
        <v>57</v>
      </c>
      <c r="D84" s="38" t="s">
        <v>58</v>
      </c>
      <c r="E84" s="39">
        <v>40544</v>
      </c>
      <c r="F84" s="38" t="s">
        <v>61</v>
      </c>
      <c r="G84" s="38" t="s">
        <v>62</v>
      </c>
      <c r="H84" s="38" t="s">
        <v>63</v>
      </c>
      <c r="I84" s="40"/>
      <c r="J84" s="40"/>
    </row>
    <row r="85" spans="1:10" s="41" customFormat="1" ht="32" customHeight="1" x14ac:dyDescent="0.15">
      <c r="A85" s="35">
        <f ca="1">IF(YEAR(TODAY())-YEAR(E85)&gt;4,1,IF(YEAR(TODAY())-YEAR(E85)&gt;3,2,IF(YEAR(TODAY())-YEAR(E85)&gt;2,3,IF(YEAR(TODAY())-YEAR(E85)&gt;1,4,5))))</f>
        <v>1</v>
      </c>
      <c r="B85" s="36" t="s">
        <v>64</v>
      </c>
      <c r="C85" s="37" t="s">
        <v>57</v>
      </c>
      <c r="D85" s="38" t="s">
        <v>58</v>
      </c>
      <c r="E85" s="39">
        <v>40544</v>
      </c>
      <c r="F85" s="38" t="s">
        <v>61</v>
      </c>
      <c r="G85" s="38" t="s">
        <v>62</v>
      </c>
      <c r="H85" s="38" t="s">
        <v>65</v>
      </c>
      <c r="I85" s="40"/>
      <c r="J85" s="40"/>
    </row>
    <row r="86" spans="1:10" s="41" customFormat="1" ht="32" customHeight="1" x14ac:dyDescent="0.15">
      <c r="A86" s="35">
        <f ca="1">IF(YEAR(TODAY())-YEAR(E86)&gt;4,1,IF(YEAR(TODAY())-YEAR(E86)&gt;3,2,IF(YEAR(TODAY())-YEAR(E86)&gt;2,3,IF(YEAR(TODAY())-YEAR(E86)&gt;1,4,5))))</f>
        <v>1</v>
      </c>
      <c r="B86" s="36" t="s">
        <v>66</v>
      </c>
      <c r="C86" s="37" t="s">
        <v>57</v>
      </c>
      <c r="D86" s="38" t="s">
        <v>58</v>
      </c>
      <c r="E86" s="39">
        <v>40544</v>
      </c>
      <c r="F86" s="38" t="s">
        <v>61</v>
      </c>
      <c r="G86" s="38" t="s">
        <v>62</v>
      </c>
      <c r="H86" s="38" t="s">
        <v>59</v>
      </c>
      <c r="I86" s="40"/>
      <c r="J86" s="40"/>
    </row>
  </sheetData>
  <autoFilter ref="A2:K86" xr:uid="{00000000-0001-0000-0300-000000000000}"/>
  <mergeCells count="1">
    <mergeCell ref="A1:J1"/>
  </mergeCells>
  <conditionalFormatting sqref="A2:A86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  <cfRule type="cellIs" dxfId="5" priority="4" stopIfTrue="1" operator="equal">
      <formula>4</formula>
    </cfRule>
  </conditionalFormatting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1"/>
  <sheetViews>
    <sheetView showGridLines="0" zoomScale="150" zoomScaleNormal="15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baseColWidth="10" defaultColWidth="16.33203125" defaultRowHeight="20" customHeight="1" x14ac:dyDescent="0.15"/>
  <cols>
    <col min="1" max="1" width="16.33203125" style="1" customWidth="1"/>
    <col min="2" max="9" width="11.6640625" style="1" customWidth="1"/>
    <col min="10" max="10" width="13.1640625" style="1" customWidth="1"/>
    <col min="11" max="11" width="11.6640625" style="1" customWidth="1"/>
    <col min="12" max="12" width="16.33203125" style="1" customWidth="1"/>
    <col min="13" max="16384" width="16.33203125" style="1"/>
  </cols>
  <sheetData>
    <row r="1" spans="1:11" ht="27.75" customHeight="1" x14ac:dyDescent="0.15">
      <c r="A1" s="43" t="s">
        <v>152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80.25" customHeight="1" x14ac:dyDescent="0.15">
      <c r="A2" s="2" t="s">
        <v>153</v>
      </c>
      <c r="B2" s="2" t="s">
        <v>140</v>
      </c>
      <c r="C2" s="2" t="s">
        <v>142</v>
      </c>
      <c r="D2" s="2" t="s">
        <v>154</v>
      </c>
      <c r="E2" s="2" t="s">
        <v>146</v>
      </c>
      <c r="F2" s="2" t="s">
        <v>149</v>
      </c>
      <c r="G2" s="2" t="s">
        <v>148</v>
      </c>
      <c r="H2" s="2" t="s">
        <v>155</v>
      </c>
      <c r="I2" s="2" t="s">
        <v>156</v>
      </c>
      <c r="J2" s="2" t="s">
        <v>157</v>
      </c>
      <c r="K2" s="2" t="s">
        <v>158</v>
      </c>
    </row>
    <row r="3" spans="1:11" ht="20.25" customHeight="1" x14ac:dyDescent="0.15">
      <c r="A3" s="4" t="s">
        <v>28</v>
      </c>
      <c r="B3" s="22">
        <f>COUNTIFS(INDEX(Brains!$B$3:$BT$90,,MATCH(B$2,Brains!$B$2:$BT$2,0)),"x",INDEX(Brains!$B$3:$BT$90,,MATCH($A3,Brains!$B$2:$BT$2,0)),"x")</f>
        <v>2</v>
      </c>
      <c r="C3" s="22">
        <f>COUNTIFS(INDEX(Brains!$B$3:$BT$90,,MATCH(C$2,Brains!$B$2:$BT$2,0)),"x",INDEX(Brains!$B$3:$BT$90,,MATCH($A3,Brains!$B$2:$BT$2,0)),"x")</f>
        <v>3</v>
      </c>
      <c r="D3" s="22">
        <f>COUNTIFS(INDEX(Brains!$B$3:$BT$90,,MATCH(D$2,Brains!$B$2:$BT$2,0)),"x",INDEX(Brains!$B$3:$BT$90,,MATCH($A3,Brains!$B$2:$BT$2,0)),"x")</f>
        <v>0</v>
      </c>
      <c r="E3" s="22">
        <f>COUNTIFS(INDEX(Brains!$B$3:$BT$90,,MATCH(E$2,Brains!$B$2:$BT$2,0)),"x",INDEX(Brains!$B$3:$BT$90,,MATCH($A3,Brains!$B$2:$BT$2,0)),"x")</f>
        <v>1</v>
      </c>
      <c r="F3" s="22">
        <f>COUNTIFS(INDEX(Brains!$B$3:$BT$90,,MATCH(F$2,Brains!$B$2:$BT$2,0)),"x",INDEX(Brains!$B$3:$BT$90,,MATCH($A3,Brains!$B$2:$BT$2,0)),"x")</f>
        <v>0</v>
      </c>
      <c r="G3" s="22">
        <f>COUNTIFS(INDEX(Brains!$B$3:$BT$90,,MATCH(G$2,Brains!$B$2:$BT$2,0)),"x",INDEX(Brains!$B$3:$BT$90,,MATCH($A3,Brains!$B$2:$BT$2,0)),"x")</f>
        <v>2</v>
      </c>
      <c r="H3" s="22">
        <f>COUNTIFS('Tracking - SPRI - Technical Doc'!$F$3:$I$83,$A3)</f>
        <v>8</v>
      </c>
      <c r="I3" s="22">
        <f ca="1">COUNTIFS(INDEX(Brains!$B$3:$BT$90,,MATCH(I$2,Brains!$B$2:$BT$2,0)),"x",INDEX(Brains!$B$3:$BT$90,,MATCH($A3,Brains!$B$2:$BT$2,0)),"x")</f>
        <v>6</v>
      </c>
      <c r="J3" s="23">
        <f t="shared" ref="J3:J41" ca="1" si="0">I3/H3</f>
        <v>0.75</v>
      </c>
      <c r="K3" s="23">
        <f ca="1">H3/COUNTA('Tracking - SPRI - Technical Doc'!A3:A83)</f>
        <v>0.1</v>
      </c>
    </row>
    <row r="4" spans="1:11" ht="20" customHeight="1" x14ac:dyDescent="0.15">
      <c r="A4" s="10" t="s">
        <v>53</v>
      </c>
      <c r="B4" s="24">
        <f>COUNTIFS(INDEX(Brains!$B$3:$BT$90,,MATCH(B$2,Brains!$B$2:$BT$2,0)),"x",INDEX(Brains!$B$3:$BT$90,,MATCH($A4,Brains!$B$2:$BT$2,0)),"x")</f>
        <v>0</v>
      </c>
      <c r="C4" s="25">
        <f>COUNTIFS(INDEX(Brains!$B$3:$BT$90,,MATCH(C$2,Brains!$B$2:$BT$2,0)),"x",INDEX(Brains!$B$3:$BT$90,,MATCH($A4,Brains!$B$2:$BT$2,0)),"x")</f>
        <v>0</v>
      </c>
      <c r="D4" s="25">
        <f>COUNTIFS(INDEX(Brains!$B$3:$BT$90,,MATCH(D$2,Brains!$B$2:$BT$2,0)),"x",INDEX(Brains!$B$3:$BT$90,,MATCH($A4,Brains!$B$2:$BT$2,0)),"x")</f>
        <v>0</v>
      </c>
      <c r="E4" s="25">
        <f>COUNTIFS(INDEX(Brains!$B$3:$BT$90,,MATCH(E$2,Brains!$B$2:$BT$2,0)),"x",INDEX(Brains!$B$3:$BT$90,,MATCH($A4,Brains!$B$2:$BT$2,0)),"x")</f>
        <v>0</v>
      </c>
      <c r="F4" s="25">
        <f>COUNTIFS(INDEX(Brains!$B$3:$BT$90,,MATCH(F$2,Brains!$B$2:$BT$2,0)),"x",INDEX(Brains!$B$3:$BT$90,,MATCH($A4,Brains!$B$2:$BT$2,0)),"x")</f>
        <v>1</v>
      </c>
      <c r="G4" s="25">
        <f>COUNTIFS(INDEX(Brains!$B$3:$BT$90,,MATCH(G$2,Brains!$B$2:$BT$2,0)),"x",INDEX(Brains!$B$3:$BT$90,,MATCH($A4,Brains!$B$2:$BT$2,0)),"x")</f>
        <v>0</v>
      </c>
      <c r="H4" s="25">
        <f>COUNTIFS('Tracking - SPRI - Technical Doc'!$F$3:$I$83,$A4)</f>
        <v>1</v>
      </c>
      <c r="I4" s="25">
        <f ca="1">COUNTIFS(INDEX(Brains!$B$3:$BT$90,,MATCH(I$2,Brains!$B$2:$BT$2,0)),"x",INDEX(Brains!$B$3:$BT$90,,MATCH($A4,Brains!$B$2:$BT$2,0)),"x")</f>
        <v>1</v>
      </c>
      <c r="J4" s="26">
        <f t="shared" ca="1" si="0"/>
        <v>1</v>
      </c>
      <c r="K4" s="26">
        <f ca="1">H4/COUNTA('Tracking - SPRI - Technical Doc'!A3:A83)</f>
        <v>1.2500000000000001E-2</v>
      </c>
    </row>
    <row r="5" spans="1:11" ht="20" customHeight="1" x14ac:dyDescent="0.15">
      <c r="A5" s="10" t="s">
        <v>32</v>
      </c>
      <c r="B5" s="24">
        <f>COUNTIFS(INDEX(Brains!$B$3:$BT$90,,MATCH(B$2,Brains!$B$2:$BT$2,0)),"x",INDEX(Brains!$B$3:$BT$90,,MATCH($A5,Brains!$B$2:$BT$2,0)),"x")</f>
        <v>1</v>
      </c>
      <c r="C5" s="25">
        <f>COUNTIFS(INDEX(Brains!$B$3:$BT$90,,MATCH(C$2,Brains!$B$2:$BT$2,0)),"x",INDEX(Brains!$B$3:$BT$90,,MATCH($A5,Brains!$B$2:$BT$2,0)),"x")</f>
        <v>0</v>
      </c>
      <c r="D5" s="25">
        <f>COUNTIFS(INDEX(Brains!$B$3:$BT$90,,MATCH(D$2,Brains!$B$2:$BT$2,0)),"x",INDEX(Brains!$B$3:$BT$90,,MATCH($A5,Brains!$B$2:$BT$2,0)),"x")</f>
        <v>0</v>
      </c>
      <c r="E5" s="25">
        <f>COUNTIFS(INDEX(Brains!$B$3:$BT$90,,MATCH(E$2,Brains!$B$2:$BT$2,0)),"x",INDEX(Brains!$B$3:$BT$90,,MATCH($A5,Brains!$B$2:$BT$2,0)),"x")</f>
        <v>0</v>
      </c>
      <c r="F5" s="25">
        <f>COUNTIFS(INDEX(Brains!$B$3:$BT$90,,MATCH(F$2,Brains!$B$2:$BT$2,0)),"x",INDEX(Brains!$B$3:$BT$90,,MATCH($A5,Brains!$B$2:$BT$2,0)),"x")</f>
        <v>0</v>
      </c>
      <c r="G5" s="25">
        <f>COUNTIFS(INDEX(Brains!$B$3:$BT$90,,MATCH(G$2,Brains!$B$2:$BT$2,0)),"x",INDEX(Brains!$B$3:$BT$90,,MATCH($A5,Brains!$B$2:$BT$2,0)),"x")</f>
        <v>0</v>
      </c>
      <c r="H5" s="25">
        <f>COUNTIFS('Tracking - SPRI - Technical Doc'!$F$3:$I$83,$A5)</f>
        <v>1</v>
      </c>
      <c r="I5" s="25">
        <f ca="1">COUNTIFS(INDEX(Brains!$B$3:$BT$90,,MATCH(I$2,Brains!$B$2:$BT$2,0)),"x",INDEX(Brains!$B$3:$BT$90,,MATCH($A5,Brains!$B$2:$BT$2,0)),"x")</f>
        <v>0</v>
      </c>
      <c r="J5" s="26">
        <f t="shared" ca="1" si="0"/>
        <v>0</v>
      </c>
      <c r="K5" s="26">
        <f ca="1">H5/COUNTA('Tracking - SPRI - Technical Doc'!A3:A83)</f>
        <v>1.2500000000000001E-2</v>
      </c>
    </row>
    <row r="6" spans="1:11" ht="32" customHeight="1" x14ac:dyDescent="0.15">
      <c r="A6" s="10" t="s">
        <v>43</v>
      </c>
      <c r="B6" s="24">
        <f>COUNTIFS(INDEX(Brains!$B$3:$BT$90,,MATCH(B$2,Brains!$B$2:$BT$2,0)),"x",INDEX(Brains!$B$3:$BT$90,,MATCH($A6,Brains!$B$2:$BT$2,0)),"x")</f>
        <v>0</v>
      </c>
      <c r="C6" s="25">
        <f>COUNTIFS(INDEX(Brains!$B$3:$BT$90,,MATCH(C$2,Brains!$B$2:$BT$2,0)),"x",INDEX(Brains!$B$3:$BT$90,,MATCH($A6,Brains!$B$2:$BT$2,0)),"x")</f>
        <v>0</v>
      </c>
      <c r="D6" s="25">
        <f>COUNTIFS(INDEX(Brains!$B$3:$BT$90,,MATCH(D$2,Brains!$B$2:$BT$2,0)),"x",INDEX(Brains!$B$3:$BT$90,,MATCH($A6,Brains!$B$2:$BT$2,0)),"x")</f>
        <v>2</v>
      </c>
      <c r="E6" s="25">
        <f>COUNTIFS(INDEX(Brains!$B$3:$BT$90,,MATCH(E$2,Brains!$B$2:$BT$2,0)),"x",INDEX(Brains!$B$3:$BT$90,,MATCH($A6,Brains!$B$2:$BT$2,0)),"x")</f>
        <v>3</v>
      </c>
      <c r="F6" s="25">
        <f>COUNTIFS(INDEX(Brains!$B$3:$BT$90,,MATCH(F$2,Brains!$B$2:$BT$2,0)),"x",INDEX(Brains!$B$3:$BT$90,,MATCH($A6,Brains!$B$2:$BT$2,0)),"x")</f>
        <v>2</v>
      </c>
      <c r="G6" s="25">
        <f>COUNTIFS(INDEX(Brains!$B$3:$BT$90,,MATCH(G$2,Brains!$B$2:$BT$2,0)),"x",INDEX(Brains!$B$3:$BT$90,,MATCH($A6,Brains!$B$2:$BT$2,0)),"x")</f>
        <v>8</v>
      </c>
      <c r="H6" s="25">
        <f>COUNTIFS('Tracking - SPRI - Technical Doc'!$F$3:$I$83,$A6)</f>
        <v>15</v>
      </c>
      <c r="I6" s="25">
        <f ca="1">COUNTIFS(INDEX(Brains!$B$3:$BT$90,,MATCH(I$2,Brains!$B$2:$BT$2,0)),"x",INDEX(Brains!$B$3:$BT$90,,MATCH($A6,Brains!$B$2:$BT$2,0)),"x")</f>
        <v>13</v>
      </c>
      <c r="J6" s="26">
        <f t="shared" ca="1" si="0"/>
        <v>0.8666666666666667</v>
      </c>
      <c r="K6" s="26">
        <f ca="1">H6/COUNTA('Tracking - SPRI - Technical Doc'!A3:A83)</f>
        <v>0.1875</v>
      </c>
    </row>
    <row r="7" spans="1:11" ht="32" customHeight="1" x14ac:dyDescent="0.15">
      <c r="A7" s="10" t="s">
        <v>167</v>
      </c>
      <c r="B7" s="24">
        <f>COUNTIFS(INDEX(Brains!$B$3:$BT$90,,MATCH(B$2,Brains!$B$2:$BT$2,0)),"x",INDEX(Brains!$B$3:$BT$90,,MATCH($A7,Brains!$B$2:$BT$2,0)),"x")</f>
        <v>1</v>
      </c>
      <c r="C7" s="25">
        <f>COUNTIFS(INDEX(Brains!$B$3:$BT$90,,MATCH(C$2,Brains!$B$2:$BT$2,0)),"x",INDEX(Brains!$B$3:$BT$90,,MATCH($A7,Brains!$B$2:$BT$2,0)),"x")</f>
        <v>0</v>
      </c>
      <c r="D7" s="25">
        <f>COUNTIFS(INDEX(Brains!$B$3:$BT$90,,MATCH(D$2,Brains!$B$2:$BT$2,0)),"x",INDEX(Brains!$B$3:$BT$90,,MATCH($A7,Brains!$B$2:$BT$2,0)),"x")</f>
        <v>0</v>
      </c>
      <c r="E7" s="25">
        <f>COUNTIFS(INDEX(Brains!$B$3:$BT$90,,MATCH(E$2,Brains!$B$2:$BT$2,0)),"x",INDEX(Brains!$B$3:$BT$90,,MATCH($A7,Brains!$B$2:$BT$2,0)),"x")</f>
        <v>0</v>
      </c>
      <c r="F7" s="25">
        <f>COUNTIFS(INDEX(Brains!$B$3:$BT$90,,MATCH(F$2,Brains!$B$2:$BT$2,0)),"x",INDEX(Brains!$B$3:$BT$90,,MATCH($A7,Brains!$B$2:$BT$2,0)),"x")</f>
        <v>0</v>
      </c>
      <c r="G7" s="25">
        <f>COUNTIFS(INDEX(Brains!$B$3:$BT$90,,MATCH(G$2,Brains!$B$2:$BT$2,0)),"x",INDEX(Brains!$B$3:$BT$90,,MATCH($A7,Brains!$B$2:$BT$2,0)),"x")</f>
        <v>0</v>
      </c>
      <c r="H7" s="25">
        <f>COUNTIFS('Tracking - SPRI - Technical Doc'!$F$3:$I$83,$A7)</f>
        <v>1</v>
      </c>
      <c r="I7" s="25">
        <f ca="1">COUNTIFS(INDEX(Brains!$B$3:$BT$90,,MATCH(I$2,Brains!$B$2:$BT$2,0)),"x",INDEX(Brains!$B$3:$BT$90,,MATCH($A7,Brains!$B$2:$BT$2,0)),"x")</f>
        <v>0</v>
      </c>
      <c r="J7" s="26">
        <f t="shared" ref="J7" ca="1" si="1">I7/H7</f>
        <v>0</v>
      </c>
      <c r="K7" s="26">
        <f ca="1">H7/COUNTA('Tracking - SPRI - Technical Doc'!A3:A83)</f>
        <v>1.2500000000000001E-2</v>
      </c>
    </row>
    <row r="8" spans="1:11" ht="20" customHeight="1" x14ac:dyDescent="0.15">
      <c r="A8" s="10" t="s">
        <v>62</v>
      </c>
      <c r="B8" s="24">
        <f>COUNTIFS(INDEX(Brains!$B$3:$BT$90,,MATCH(B$2,Brains!$B$2:$BT$2,0)),"x",INDEX(Brains!$B$3:$BT$90,,MATCH($A8,Brains!$B$2:$BT$2,0)),"x")</f>
        <v>0</v>
      </c>
      <c r="C8" s="25">
        <f>COUNTIFS(INDEX(Brains!$B$3:$BT$90,,MATCH(C$2,Brains!$B$2:$BT$2,0)),"x",INDEX(Brains!$B$3:$BT$90,,MATCH($A8,Brains!$B$2:$BT$2,0)),"x")</f>
        <v>0</v>
      </c>
      <c r="D8" s="25">
        <f>COUNTIFS(INDEX(Brains!$B$3:$BT$90,,MATCH(D$2,Brains!$B$2:$BT$2,0)),"x",INDEX(Brains!$B$3:$BT$90,,MATCH($A8,Brains!$B$2:$BT$2,0)),"x")</f>
        <v>0</v>
      </c>
      <c r="E8" s="25">
        <f>COUNTIFS(INDEX(Brains!$B$3:$BT$90,,MATCH(E$2,Brains!$B$2:$BT$2,0)),"x",INDEX(Brains!$B$3:$BT$90,,MATCH($A8,Brains!$B$2:$BT$2,0)),"x")</f>
        <v>0</v>
      </c>
      <c r="F8" s="25">
        <f>COUNTIFS(INDEX(Brains!$B$3:$BT$90,,MATCH(F$2,Brains!$B$2:$BT$2,0)),"x",INDEX(Brains!$B$3:$BT$90,,MATCH($A8,Brains!$B$2:$BT$2,0)),"x")</f>
        <v>0</v>
      </c>
      <c r="G8" s="25">
        <f>COUNTIFS(INDEX(Brains!$B$3:$BT$90,,MATCH(G$2,Brains!$B$2:$BT$2,0)),"x",INDEX(Brains!$B$3:$BT$90,,MATCH($A8,Brains!$B$2:$BT$2,0)),"x")</f>
        <v>0</v>
      </c>
      <c r="H8" s="25">
        <f>COUNTIFS('Tracking - SPRI - Technical Doc'!$F$3:$I$83,$A8)</f>
        <v>0</v>
      </c>
      <c r="I8" s="25">
        <f ca="1">COUNTIFS(INDEX(Brains!$B$3:$BT$90,,MATCH(I$2,Brains!$B$2:$BT$2,0)),"x",INDEX(Brains!$B$3:$BT$90,,MATCH($A8,Brains!$B$2:$BT$2,0)),"x")</f>
        <v>0</v>
      </c>
      <c r="J8" s="26" t="e">
        <f t="shared" ca="1" si="0"/>
        <v>#DIV/0!</v>
      </c>
      <c r="K8" s="26">
        <f ca="1">H8/COUNTA('Tracking - SPRI - Technical Doc'!A3:A83)</f>
        <v>0</v>
      </c>
    </row>
    <row r="9" spans="1:11" ht="20" customHeight="1" x14ac:dyDescent="0.15">
      <c r="A9" s="10" t="s">
        <v>115</v>
      </c>
      <c r="B9" s="24">
        <f>COUNTIFS(INDEX(Brains!$B$3:$BT$90,,MATCH(B$2,Brains!$B$2:$BT$2,0)),"x",INDEX(Brains!$B$3:$BT$90,,MATCH($A9,Brains!$B$2:$BT$2,0)),"x")</f>
        <v>0</v>
      </c>
      <c r="C9" s="25">
        <f>COUNTIFS(INDEX(Brains!$B$3:$BT$90,,MATCH(C$2,Brains!$B$2:$BT$2,0)),"x",INDEX(Brains!$B$3:$BT$90,,MATCH($A9,Brains!$B$2:$BT$2,0)),"x")</f>
        <v>0</v>
      </c>
      <c r="D9" s="25">
        <f>COUNTIFS(INDEX(Brains!$B$3:$BT$90,,MATCH(D$2,Brains!$B$2:$BT$2,0)),"x",INDEX(Brains!$B$3:$BT$90,,MATCH($A9,Brains!$B$2:$BT$2,0)),"x")</f>
        <v>1</v>
      </c>
      <c r="E9" s="25">
        <f>COUNTIFS(INDEX(Brains!$B$3:$BT$90,,MATCH(E$2,Brains!$B$2:$BT$2,0)),"x",INDEX(Brains!$B$3:$BT$90,,MATCH($A9,Brains!$B$2:$BT$2,0)),"x")</f>
        <v>0</v>
      </c>
      <c r="F9" s="25">
        <f>COUNTIFS(INDEX(Brains!$B$3:$BT$90,,MATCH(F$2,Brains!$B$2:$BT$2,0)),"x",INDEX(Brains!$B$3:$BT$90,,MATCH($A9,Brains!$B$2:$BT$2,0)),"x")</f>
        <v>2</v>
      </c>
      <c r="G9" s="25">
        <f>COUNTIFS(INDEX(Brains!$B$3:$BT$90,,MATCH(G$2,Brains!$B$2:$BT$2,0)),"x",INDEX(Brains!$B$3:$BT$90,,MATCH($A9,Brains!$B$2:$BT$2,0)),"x")</f>
        <v>0</v>
      </c>
      <c r="H9" s="25">
        <f>COUNTIFS('Tracking - SPRI - Technical Doc'!$F$3:$I$83,$A9)</f>
        <v>3</v>
      </c>
      <c r="I9" s="25">
        <f ca="1">COUNTIFS(INDEX(Brains!$B$3:$BT$90,,MATCH(I$2,Brains!$B$2:$BT$2,0)),"x",INDEX(Brains!$B$3:$BT$90,,MATCH($A9,Brains!$B$2:$BT$2,0)),"x")</f>
        <v>2</v>
      </c>
      <c r="J9" s="26">
        <f t="shared" ca="1" si="0"/>
        <v>0.66666666666666663</v>
      </c>
      <c r="K9" s="26">
        <f ca="1">H9/COUNTA('Tracking - SPRI - Technical Doc'!A3:A83)</f>
        <v>3.7499999999999999E-2</v>
      </c>
    </row>
    <row r="10" spans="1:11" ht="20" customHeight="1" x14ac:dyDescent="0.15">
      <c r="A10" s="10" t="s">
        <v>20</v>
      </c>
      <c r="B10" s="24">
        <f>COUNTIFS(INDEX(Brains!$B$3:$BT$90,,MATCH(B$2,Brains!$B$2:$BT$2,0)),"x",INDEX(Brains!$B$3:$BT$90,,MATCH($A10,Brains!$B$2:$BT$2,0)),"x")</f>
        <v>1</v>
      </c>
      <c r="C10" s="25">
        <f>COUNTIFS(INDEX(Brains!$B$3:$BT$90,,MATCH(C$2,Brains!$B$2:$BT$2,0)),"x",INDEX(Brains!$B$3:$BT$90,,MATCH($A10,Brains!$B$2:$BT$2,0)),"x")</f>
        <v>0</v>
      </c>
      <c r="D10" s="25">
        <f>COUNTIFS(INDEX(Brains!$B$3:$BT$90,,MATCH(D$2,Brains!$B$2:$BT$2,0)),"x",INDEX(Brains!$B$3:$BT$90,,MATCH($A10,Brains!$B$2:$BT$2,0)),"x")</f>
        <v>0</v>
      </c>
      <c r="E10" s="25">
        <f>COUNTIFS(INDEX(Brains!$B$3:$BT$90,,MATCH(E$2,Brains!$B$2:$BT$2,0)),"x",INDEX(Brains!$B$3:$BT$90,,MATCH($A10,Brains!$B$2:$BT$2,0)),"x")</f>
        <v>0</v>
      </c>
      <c r="F10" s="25">
        <f>COUNTIFS(INDEX(Brains!$B$3:$BT$90,,MATCH(F$2,Brains!$B$2:$BT$2,0)),"x",INDEX(Brains!$B$3:$BT$90,,MATCH($A10,Brains!$B$2:$BT$2,0)),"x")</f>
        <v>0</v>
      </c>
      <c r="G10" s="25">
        <f>COUNTIFS(INDEX(Brains!$B$3:$BT$90,,MATCH(G$2,Brains!$B$2:$BT$2,0)),"x",INDEX(Brains!$B$3:$BT$90,,MATCH($A10,Brains!$B$2:$BT$2,0)),"x")</f>
        <v>0</v>
      </c>
      <c r="H10" s="25">
        <f>COUNTIFS('Tracking - SPRI - Technical Doc'!$F$3:$I$83,$A10)</f>
        <v>1</v>
      </c>
      <c r="I10" s="25">
        <f ca="1">COUNTIFS(INDEX(Brains!$B$3:$BT$90,,MATCH(I$2,Brains!$B$2:$BT$2,0)),"x",INDEX(Brains!$B$3:$BT$90,,MATCH($A10,Brains!$B$2:$BT$2,0)),"x")</f>
        <v>1</v>
      </c>
      <c r="J10" s="26">
        <f t="shared" ca="1" si="0"/>
        <v>1</v>
      </c>
      <c r="K10" s="26">
        <f ca="1">H10/COUNTA('Tracking - SPRI - Technical Doc'!A3:A83)</f>
        <v>1.2500000000000001E-2</v>
      </c>
    </row>
    <row r="11" spans="1:11" ht="20" customHeight="1" x14ac:dyDescent="0.15">
      <c r="A11" s="10" t="s">
        <v>18</v>
      </c>
      <c r="B11" s="24">
        <f>COUNTIFS(INDEX(Brains!$B$3:$BT$90,,MATCH(B$2,Brains!$B$2:$BT$2,0)),"x",INDEX(Brains!$B$3:$BT$90,,MATCH($A11,Brains!$B$2:$BT$2,0)),"x")</f>
        <v>2</v>
      </c>
      <c r="C11" s="25">
        <f>COUNTIFS(INDEX(Brains!$B$3:$BT$90,,MATCH(C$2,Brains!$B$2:$BT$2,0)),"x",INDEX(Brains!$B$3:$BT$90,,MATCH($A11,Brains!$B$2:$BT$2,0)),"x")</f>
        <v>3</v>
      </c>
      <c r="D11" s="25">
        <f>COUNTIFS(INDEX(Brains!$B$3:$BT$90,,MATCH(D$2,Brains!$B$2:$BT$2,0)),"x",INDEX(Brains!$B$3:$BT$90,,MATCH($A11,Brains!$B$2:$BT$2,0)),"x")</f>
        <v>1</v>
      </c>
      <c r="E11" s="25">
        <f>COUNTIFS(INDEX(Brains!$B$3:$BT$90,,MATCH(E$2,Brains!$B$2:$BT$2,0)),"x",INDEX(Brains!$B$3:$BT$90,,MATCH($A11,Brains!$B$2:$BT$2,0)),"x")</f>
        <v>1</v>
      </c>
      <c r="F11" s="25">
        <f>COUNTIFS(INDEX(Brains!$B$3:$BT$90,,MATCH(F$2,Brains!$B$2:$BT$2,0)),"x",INDEX(Brains!$B$3:$BT$90,,MATCH($A11,Brains!$B$2:$BT$2,0)),"x")</f>
        <v>0</v>
      </c>
      <c r="G11" s="25">
        <f>COUNTIFS(INDEX(Brains!$B$3:$BT$90,,MATCH(G$2,Brains!$B$2:$BT$2,0)),"x",INDEX(Brains!$B$3:$BT$90,,MATCH($A11,Brains!$B$2:$BT$2,0)),"x")</f>
        <v>2</v>
      </c>
      <c r="H11" s="25">
        <f>COUNTIFS('Tracking - SPRI - Technical Doc'!$F$3:$I$83,$A11)</f>
        <v>9</v>
      </c>
      <c r="I11" s="25">
        <f ca="1">COUNTIFS(INDEX(Brains!$B$3:$BT$90,,MATCH(I$2,Brains!$B$2:$BT$2,0)),"x",INDEX(Brains!$B$3:$BT$90,,MATCH($A11,Brains!$B$2:$BT$2,0)),"x")</f>
        <v>5</v>
      </c>
      <c r="J11" s="26">
        <f t="shared" ca="1" si="0"/>
        <v>0.55555555555555558</v>
      </c>
      <c r="K11" s="26">
        <f ca="1">H11/COUNTA('Tracking - SPRI - Technical Doc'!A3:A83)</f>
        <v>0.1125</v>
      </c>
    </row>
    <row r="12" spans="1:11" ht="20" customHeight="1" x14ac:dyDescent="0.15">
      <c r="A12" s="10" t="s">
        <v>120</v>
      </c>
      <c r="B12" s="24">
        <f>COUNTIFS(INDEX(Brains!$B$3:$BT$90,,MATCH(B$2,Brains!$B$2:$BT$2,0)),"x",INDEX(Brains!$B$3:$BT$90,,MATCH($A12,Brains!$B$2:$BT$2,0)),"x")</f>
        <v>0</v>
      </c>
      <c r="C12" s="25">
        <f>COUNTIFS(INDEX(Brains!$B$3:$BT$90,,MATCH(C$2,Brains!$B$2:$BT$2,0)),"x",INDEX(Brains!$B$3:$BT$90,,MATCH($A12,Brains!$B$2:$BT$2,0)),"x")</f>
        <v>0</v>
      </c>
      <c r="D12" s="25">
        <f>COUNTIFS(INDEX(Brains!$B$3:$BT$90,,MATCH(D$2,Brains!$B$2:$BT$2,0)),"x",INDEX(Brains!$B$3:$BT$90,,MATCH($A12,Brains!$B$2:$BT$2,0)),"x")</f>
        <v>0</v>
      </c>
      <c r="E12" s="25">
        <f>COUNTIFS(INDEX(Brains!$B$3:$BT$90,,MATCH(E$2,Brains!$B$2:$BT$2,0)),"x",INDEX(Brains!$B$3:$BT$90,,MATCH($A12,Brains!$B$2:$BT$2,0)),"x")</f>
        <v>0</v>
      </c>
      <c r="F12" s="25">
        <f>COUNTIFS(INDEX(Brains!$B$3:$BT$90,,MATCH(F$2,Brains!$B$2:$BT$2,0)),"x",INDEX(Brains!$B$3:$BT$90,,MATCH($A12,Brains!$B$2:$BT$2,0)),"x")</f>
        <v>0</v>
      </c>
      <c r="G12" s="25">
        <f>COUNTIFS(INDEX(Brains!$B$3:$BT$90,,MATCH(G$2,Brains!$B$2:$BT$2,0)),"x",INDEX(Brains!$B$3:$BT$90,,MATCH($A12,Brains!$B$2:$BT$2,0)),"x")</f>
        <v>2</v>
      </c>
      <c r="H12" s="25">
        <f>COUNTIFS('Tracking - SPRI - Technical Doc'!$F$3:$I$83,$A12)</f>
        <v>2</v>
      </c>
      <c r="I12" s="25">
        <f ca="1">COUNTIFS(INDEX(Brains!$B$3:$BT$90,,MATCH(I$2,Brains!$B$2:$BT$2,0)),"x",INDEX(Brains!$B$3:$BT$90,,MATCH($A12,Brains!$B$2:$BT$2,0)),"x")</f>
        <v>2</v>
      </c>
      <c r="J12" s="26">
        <f t="shared" ca="1" si="0"/>
        <v>1</v>
      </c>
      <c r="K12" s="26">
        <f ca="1">H12/COUNTA('Tracking - SPRI - Technical Doc'!A3:A83)</f>
        <v>2.5000000000000001E-2</v>
      </c>
    </row>
    <row r="13" spans="1:11" ht="20" customHeight="1" x14ac:dyDescent="0.15">
      <c r="A13" s="10" t="s">
        <v>90</v>
      </c>
      <c r="B13" s="24">
        <f>COUNTIFS(INDEX(Brains!$B$3:$BT$90,,MATCH(B$2,Brains!$B$2:$BT$2,0)),"x",INDEX(Brains!$B$3:$BT$90,,MATCH($A13,Brains!$B$2:$BT$2,0)),"x")</f>
        <v>0</v>
      </c>
      <c r="C13" s="25">
        <f>COUNTIFS(INDEX(Brains!$B$3:$BT$90,,MATCH(C$2,Brains!$B$2:$BT$2,0)),"x",INDEX(Brains!$B$3:$BT$90,,MATCH($A13,Brains!$B$2:$BT$2,0)),"x")</f>
        <v>1</v>
      </c>
      <c r="D13" s="25">
        <f>COUNTIFS(INDEX(Brains!$B$3:$BT$90,,MATCH(D$2,Brains!$B$2:$BT$2,0)),"x",INDEX(Brains!$B$3:$BT$90,,MATCH($A13,Brains!$B$2:$BT$2,0)),"x")</f>
        <v>0</v>
      </c>
      <c r="E13" s="25">
        <f>COUNTIFS(INDEX(Brains!$B$3:$BT$90,,MATCH(E$2,Brains!$B$2:$BT$2,0)),"x",INDEX(Brains!$B$3:$BT$90,,MATCH($A13,Brains!$B$2:$BT$2,0)),"x")</f>
        <v>0</v>
      </c>
      <c r="F13" s="25">
        <f>COUNTIFS(INDEX(Brains!$B$3:$BT$90,,MATCH(F$2,Brains!$B$2:$BT$2,0)),"x",INDEX(Brains!$B$3:$BT$90,,MATCH($A13,Brains!$B$2:$BT$2,0)),"x")</f>
        <v>0</v>
      </c>
      <c r="G13" s="25">
        <f>COUNTIFS(INDEX(Brains!$B$3:$BT$90,,MATCH(G$2,Brains!$B$2:$BT$2,0)),"x",INDEX(Brains!$B$3:$BT$90,,MATCH($A13,Brains!$B$2:$BT$2,0)),"x")</f>
        <v>0</v>
      </c>
      <c r="H13" s="25">
        <f>COUNTIFS('Tracking - SPRI - Technical Doc'!$F$3:$I$83,$A13)</f>
        <v>1</v>
      </c>
      <c r="I13" s="25">
        <f ca="1">COUNTIFS(INDEX(Brains!$B$3:$BT$90,,MATCH(I$2,Brains!$B$2:$BT$2,0)),"x",INDEX(Brains!$B$3:$BT$90,,MATCH($A13,Brains!$B$2:$BT$2,0)),"x")</f>
        <v>1</v>
      </c>
      <c r="J13" s="26">
        <f t="shared" ca="1" si="0"/>
        <v>1</v>
      </c>
      <c r="K13" s="26">
        <f ca="1">H13/COUNTA('Tracking - SPRI - Technical Doc'!A3:A83)</f>
        <v>1.2500000000000001E-2</v>
      </c>
    </row>
    <row r="14" spans="1:11" ht="20" customHeight="1" x14ac:dyDescent="0.15">
      <c r="A14" s="10" t="s">
        <v>39</v>
      </c>
      <c r="B14" s="24">
        <f>COUNTIFS(INDEX(Brains!$B$3:$BT$90,,MATCH(B$2,Brains!$B$2:$BT$2,0)),"x",INDEX(Brains!$B$3:$BT$90,,MATCH($A14,Brains!$B$2:$BT$2,0)),"x")</f>
        <v>1</v>
      </c>
      <c r="C14" s="25">
        <f>COUNTIFS(INDEX(Brains!$B$3:$BT$90,,MATCH(C$2,Brains!$B$2:$BT$2,0)),"x",INDEX(Brains!$B$3:$BT$90,,MATCH($A14,Brains!$B$2:$BT$2,0)),"x")</f>
        <v>0</v>
      </c>
      <c r="D14" s="25">
        <f>COUNTIFS(INDEX(Brains!$B$3:$BT$90,,MATCH(D$2,Brains!$B$2:$BT$2,0)),"x",INDEX(Brains!$B$3:$BT$90,,MATCH($A14,Brains!$B$2:$BT$2,0)),"x")</f>
        <v>0</v>
      </c>
      <c r="E14" s="25">
        <f>COUNTIFS(INDEX(Brains!$B$3:$BT$90,,MATCH(E$2,Brains!$B$2:$BT$2,0)),"x",INDEX(Brains!$B$3:$BT$90,,MATCH($A14,Brains!$B$2:$BT$2,0)),"x")</f>
        <v>0</v>
      </c>
      <c r="F14" s="25">
        <f>COUNTIFS(INDEX(Brains!$B$3:$BT$90,,MATCH(F$2,Brains!$B$2:$BT$2,0)),"x",INDEX(Brains!$B$3:$BT$90,,MATCH($A14,Brains!$B$2:$BT$2,0)),"x")</f>
        <v>0</v>
      </c>
      <c r="G14" s="25">
        <f>COUNTIFS(INDEX(Brains!$B$3:$BT$90,,MATCH(G$2,Brains!$B$2:$BT$2,0)),"x",INDEX(Brains!$B$3:$BT$90,,MATCH($A14,Brains!$B$2:$BT$2,0)),"x")</f>
        <v>1</v>
      </c>
      <c r="H14" s="25">
        <f>COUNTIFS('Tracking - SPRI - Technical Doc'!$F$3:$I$83,$A14)</f>
        <v>2</v>
      </c>
      <c r="I14" s="25">
        <f ca="1">COUNTIFS(INDEX(Brains!$B$3:$BT$90,,MATCH(I$2,Brains!$B$2:$BT$2,0)),"x",INDEX(Brains!$B$3:$BT$90,,MATCH($A14,Brains!$B$2:$BT$2,0)),"x")</f>
        <v>1</v>
      </c>
      <c r="J14" s="26">
        <f t="shared" ca="1" si="0"/>
        <v>0.5</v>
      </c>
      <c r="K14" s="26">
        <f ca="1">H14/COUNTA('Tracking - SPRI - Technical Doc'!A3:A83)</f>
        <v>2.5000000000000001E-2</v>
      </c>
    </row>
    <row r="15" spans="1:11" ht="20" customHeight="1" x14ac:dyDescent="0.15">
      <c r="A15" s="10" t="s">
        <v>25</v>
      </c>
      <c r="B15" s="24">
        <f>COUNTIFS(INDEX(Brains!$B$3:$BT$90,,MATCH(B$2,Brains!$B$2:$BT$2,0)),"x",INDEX(Brains!$B$3:$BT$90,,MATCH($A15,Brains!$B$2:$BT$2,0)),"x")</f>
        <v>3</v>
      </c>
      <c r="C15" s="25">
        <f>COUNTIFS(INDEX(Brains!$B$3:$BT$90,,MATCH(C$2,Brains!$B$2:$BT$2,0)),"x",INDEX(Brains!$B$3:$BT$90,,MATCH($A15,Brains!$B$2:$BT$2,0)),"x")</f>
        <v>1</v>
      </c>
      <c r="D15" s="25">
        <f>COUNTIFS(INDEX(Brains!$B$3:$BT$90,,MATCH(D$2,Brains!$B$2:$BT$2,0)),"x",INDEX(Brains!$B$3:$BT$90,,MATCH($A15,Brains!$B$2:$BT$2,0)),"x")</f>
        <v>1</v>
      </c>
      <c r="E15" s="25">
        <f>COUNTIFS(INDEX(Brains!$B$3:$BT$90,,MATCH(E$2,Brains!$B$2:$BT$2,0)),"x",INDEX(Brains!$B$3:$BT$90,,MATCH($A15,Brains!$B$2:$BT$2,0)),"x")</f>
        <v>0</v>
      </c>
      <c r="F15" s="25">
        <f>COUNTIFS(INDEX(Brains!$B$3:$BT$90,,MATCH(F$2,Brains!$B$2:$BT$2,0)),"x",INDEX(Brains!$B$3:$BT$90,,MATCH($A15,Brains!$B$2:$BT$2,0)),"x")</f>
        <v>0</v>
      </c>
      <c r="G15" s="25">
        <f>COUNTIFS(INDEX(Brains!$B$3:$BT$90,,MATCH(G$2,Brains!$B$2:$BT$2,0)),"x",INDEX(Brains!$B$3:$BT$90,,MATCH($A15,Brains!$B$2:$BT$2,0)),"x")</f>
        <v>2</v>
      </c>
      <c r="H15" s="25">
        <f>COUNTIFS('Tracking - SPRI - Technical Doc'!$F$3:$I$83,$A15)</f>
        <v>7</v>
      </c>
      <c r="I15" s="25">
        <f ca="1">COUNTIFS(INDEX(Brains!$B$3:$BT$90,,MATCH(I$2,Brains!$B$2:$BT$2,0)),"x",INDEX(Brains!$B$3:$BT$90,,MATCH($A15,Brains!$B$2:$BT$2,0)),"x")</f>
        <v>4</v>
      </c>
      <c r="J15" s="26">
        <f t="shared" ca="1" si="0"/>
        <v>0.5714285714285714</v>
      </c>
      <c r="K15" s="26">
        <f ca="1">H15/COUNTA('Tracking - SPRI - Technical Doc'!A3:A83)</f>
        <v>8.7499999999999994E-2</v>
      </c>
    </row>
    <row r="16" spans="1:11" ht="20" customHeight="1" x14ac:dyDescent="0.15">
      <c r="A16" s="10" t="s">
        <v>34</v>
      </c>
      <c r="B16" s="24">
        <f>COUNTIFS(INDEX(Brains!$B$3:$BT$90,,MATCH(B$2,Brains!$B$2:$BT$2,0)),"x",INDEX(Brains!$B$3:$BT$90,,MATCH($A16,Brains!$B$2:$BT$2,0)),"x")</f>
        <v>1</v>
      </c>
      <c r="C16" s="25">
        <f>COUNTIFS(INDEX(Brains!$B$3:$BT$90,,MATCH(C$2,Brains!$B$2:$BT$2,0)),"x",INDEX(Brains!$B$3:$BT$90,,MATCH($A16,Brains!$B$2:$BT$2,0)),"x")</f>
        <v>0</v>
      </c>
      <c r="D16" s="25">
        <f>COUNTIFS(INDEX(Brains!$B$3:$BT$90,,MATCH(D$2,Brains!$B$2:$BT$2,0)),"x",INDEX(Brains!$B$3:$BT$90,,MATCH($A16,Brains!$B$2:$BT$2,0)),"x")</f>
        <v>0</v>
      </c>
      <c r="E16" s="25">
        <f>COUNTIFS(INDEX(Brains!$B$3:$BT$90,,MATCH(E$2,Brains!$B$2:$BT$2,0)),"x",INDEX(Brains!$B$3:$BT$90,,MATCH($A16,Brains!$B$2:$BT$2,0)),"x")</f>
        <v>0</v>
      </c>
      <c r="F16" s="25">
        <f>COUNTIFS(INDEX(Brains!$B$3:$BT$90,,MATCH(F$2,Brains!$B$2:$BT$2,0)),"x",INDEX(Brains!$B$3:$BT$90,,MATCH($A16,Brains!$B$2:$BT$2,0)),"x")</f>
        <v>0</v>
      </c>
      <c r="G16" s="25">
        <f>COUNTIFS(INDEX(Brains!$B$3:$BT$90,,MATCH(G$2,Brains!$B$2:$BT$2,0)),"x",INDEX(Brains!$B$3:$BT$90,,MATCH($A16,Brains!$B$2:$BT$2,0)),"x")</f>
        <v>0</v>
      </c>
      <c r="H16" s="25">
        <f>COUNTIFS('Tracking - SPRI - Technical Doc'!$F$3:$I$83,$A16)</f>
        <v>1</v>
      </c>
      <c r="I16" s="25">
        <f ca="1">COUNTIFS(INDEX(Brains!$B$3:$BT$90,,MATCH(I$2,Brains!$B$2:$BT$2,0)),"x",INDEX(Brains!$B$3:$BT$90,,MATCH($A16,Brains!$B$2:$BT$2,0)),"x")</f>
        <v>0</v>
      </c>
      <c r="J16" s="26">
        <f t="shared" ca="1" si="0"/>
        <v>0</v>
      </c>
      <c r="K16" s="26">
        <f ca="1">H16/COUNTA('Tracking - SPRI - Technical Doc'!A3:A83)</f>
        <v>1.2500000000000001E-2</v>
      </c>
    </row>
    <row r="17" spans="1:11" ht="20" customHeight="1" x14ac:dyDescent="0.15">
      <c r="A17" s="10" t="s">
        <v>70</v>
      </c>
      <c r="B17" s="24">
        <f>COUNTIFS(INDEX(Brains!$B$3:$BT$90,,MATCH(B$2,Brains!$B$2:$BT$2,0)),"x",INDEX(Brains!$B$3:$BT$90,,MATCH($A17,Brains!$B$2:$BT$2,0)),"x")</f>
        <v>0</v>
      </c>
      <c r="C17" s="25">
        <f>COUNTIFS(INDEX(Brains!$B$3:$BT$90,,MATCH(C$2,Brains!$B$2:$BT$2,0)),"x",INDEX(Brains!$B$3:$BT$90,,MATCH($A17,Brains!$B$2:$BT$2,0)),"x")</f>
        <v>1</v>
      </c>
      <c r="D17" s="25">
        <f>COUNTIFS(INDEX(Brains!$B$3:$BT$90,,MATCH(D$2,Brains!$B$2:$BT$2,0)),"x",INDEX(Brains!$B$3:$BT$90,,MATCH($A17,Brains!$B$2:$BT$2,0)),"x")</f>
        <v>0</v>
      </c>
      <c r="E17" s="25">
        <f>COUNTIFS(INDEX(Brains!$B$3:$BT$90,,MATCH(E$2,Brains!$B$2:$BT$2,0)),"x",INDEX(Brains!$B$3:$BT$90,,MATCH($A17,Brains!$B$2:$BT$2,0)),"x")</f>
        <v>0</v>
      </c>
      <c r="F17" s="25">
        <f>COUNTIFS(INDEX(Brains!$B$3:$BT$90,,MATCH(F$2,Brains!$B$2:$BT$2,0)),"x",INDEX(Brains!$B$3:$BT$90,,MATCH($A17,Brains!$B$2:$BT$2,0)),"x")</f>
        <v>0</v>
      </c>
      <c r="G17" s="25">
        <f>COUNTIFS(INDEX(Brains!$B$3:$BT$90,,MATCH(G$2,Brains!$B$2:$BT$2,0)),"x",INDEX(Brains!$B$3:$BT$90,,MATCH($A17,Brains!$B$2:$BT$2,0)),"x")</f>
        <v>0</v>
      </c>
      <c r="H17" s="25">
        <f>COUNTIFS('Tracking - SPRI - Technical Doc'!$F$3:$I$83,$A17)</f>
        <v>1</v>
      </c>
      <c r="I17" s="25">
        <f ca="1">COUNTIFS(INDEX(Brains!$B$3:$BT$90,,MATCH(I$2,Brains!$B$2:$BT$2,0)),"x",INDEX(Brains!$B$3:$BT$90,,MATCH($A17,Brains!$B$2:$BT$2,0)),"x")</f>
        <v>1</v>
      </c>
      <c r="J17" s="26">
        <f t="shared" ca="1" si="0"/>
        <v>1</v>
      </c>
      <c r="K17" s="26">
        <f ca="1">H17/COUNTA('Tracking - SPRI - Technical Doc'!A3:A83)</f>
        <v>1.2500000000000001E-2</v>
      </c>
    </row>
    <row r="18" spans="1:11" ht="20" customHeight="1" x14ac:dyDescent="0.15">
      <c r="A18" s="10" t="s">
        <v>61</v>
      </c>
      <c r="B18" s="24">
        <f>COUNTIFS(INDEX(Brains!$B$3:$BT$90,,MATCH(B$2,Brains!$B$2:$BT$2,0)),"x",INDEX(Brains!$B$3:$BT$90,,MATCH($A18,Brains!$B$2:$BT$2,0)),"x")</f>
        <v>0</v>
      </c>
      <c r="C18" s="25">
        <f>COUNTIFS(INDEX(Brains!$B$3:$BT$90,,MATCH(C$2,Brains!$B$2:$BT$2,0)),"x",INDEX(Brains!$B$3:$BT$90,,MATCH($A18,Brains!$B$2:$BT$2,0)),"x")</f>
        <v>10</v>
      </c>
      <c r="D18" s="25">
        <f>COUNTIFS(INDEX(Brains!$B$3:$BT$90,,MATCH(D$2,Brains!$B$2:$BT$2,0)),"x",INDEX(Brains!$B$3:$BT$90,,MATCH($A18,Brains!$B$2:$BT$2,0)),"x")</f>
        <v>0</v>
      </c>
      <c r="E18" s="25">
        <f>COUNTIFS(INDEX(Brains!$B$3:$BT$90,,MATCH(E$2,Brains!$B$2:$BT$2,0)),"x",INDEX(Brains!$B$3:$BT$90,,MATCH($A18,Brains!$B$2:$BT$2,0)),"x")</f>
        <v>1</v>
      </c>
      <c r="F18" s="25">
        <f>COUNTIFS(INDEX(Brains!$B$3:$BT$90,,MATCH(F$2,Brains!$B$2:$BT$2,0)),"x",INDEX(Brains!$B$3:$BT$90,,MATCH($A18,Brains!$B$2:$BT$2,0)),"x")</f>
        <v>0</v>
      </c>
      <c r="G18" s="25">
        <f>COUNTIFS(INDEX(Brains!$B$3:$BT$90,,MATCH(G$2,Brains!$B$2:$BT$2,0)),"x",INDEX(Brains!$B$3:$BT$90,,MATCH($A18,Brains!$B$2:$BT$2,0)),"x")</f>
        <v>0</v>
      </c>
      <c r="H18" s="25">
        <f>COUNTIFS('Tracking - SPRI - Technical Doc'!$F$3:$I$83,$A18)</f>
        <v>12</v>
      </c>
      <c r="I18" s="25">
        <f ca="1">COUNTIFS(INDEX(Brains!$B$3:$BT$90,,MATCH(I$2,Brains!$B$2:$BT$2,0)),"x",INDEX(Brains!$B$3:$BT$90,,MATCH($A18,Brains!$B$2:$BT$2,0)),"x")</f>
        <v>12</v>
      </c>
      <c r="J18" s="26">
        <f t="shared" ca="1" si="0"/>
        <v>1</v>
      </c>
      <c r="K18" s="26">
        <f ca="1">H18/COUNTA('Tracking - SPRI - Technical Doc'!A3:A83)</f>
        <v>0.15</v>
      </c>
    </row>
    <row r="19" spans="1:11" ht="20" customHeight="1" x14ac:dyDescent="0.15">
      <c r="A19" s="10" t="s">
        <v>168</v>
      </c>
      <c r="B19" s="24">
        <f>COUNTIFS(INDEX(Brains!$B$3:$BT$90,,MATCH(B$2,Brains!$B$2:$BT$2,0)),"x",INDEX(Brains!$B$3:$BT$90,,MATCH($A19,Brains!$B$2:$BT$2,0)),"x")</f>
        <v>1</v>
      </c>
      <c r="C19" s="25">
        <f>COUNTIFS(INDEX(Brains!$B$3:$BT$90,,MATCH(C$2,Brains!$B$2:$BT$2,0)),"x",INDEX(Brains!$B$3:$BT$90,,MATCH($A19,Brains!$B$2:$BT$2,0)),"x")</f>
        <v>0</v>
      </c>
      <c r="D19" s="25">
        <f>COUNTIFS(INDEX(Brains!$B$3:$BT$90,,MATCH(D$2,Brains!$B$2:$BT$2,0)),"x",INDEX(Brains!$B$3:$BT$90,,MATCH($A19,Brains!$B$2:$BT$2,0)),"x")</f>
        <v>0</v>
      </c>
      <c r="E19" s="25">
        <f>COUNTIFS(INDEX(Brains!$B$3:$BT$90,,MATCH(E$2,Brains!$B$2:$BT$2,0)),"x",INDEX(Brains!$B$3:$BT$90,,MATCH($A19,Brains!$B$2:$BT$2,0)),"x")</f>
        <v>0</v>
      </c>
      <c r="F19" s="25">
        <f>COUNTIFS(INDEX(Brains!$B$3:$BT$90,,MATCH(F$2,Brains!$B$2:$BT$2,0)),"x",INDEX(Brains!$B$3:$BT$90,,MATCH($A19,Brains!$B$2:$BT$2,0)),"x")</f>
        <v>0</v>
      </c>
      <c r="G19" s="25">
        <f>COUNTIFS(INDEX(Brains!$B$3:$BT$90,,MATCH(G$2,Brains!$B$2:$BT$2,0)),"x",INDEX(Brains!$B$3:$BT$90,,MATCH($A19,Brains!$B$2:$BT$2,0)),"x")</f>
        <v>0</v>
      </c>
      <c r="H19" s="25">
        <f>COUNTIFS('Tracking - SPRI - Technical Doc'!$F$3:$I$83,$A19)</f>
        <v>1</v>
      </c>
      <c r="I19" s="25">
        <f ca="1">COUNTIFS(INDEX(Brains!$B$3:$BT$90,,MATCH(I$2,Brains!$B$2:$BT$2,0)),"x",INDEX(Brains!$B$3:$BT$90,,MATCH($A19,Brains!$B$2:$BT$2,0)),"x")</f>
        <v>0</v>
      </c>
      <c r="J19" s="26">
        <f t="shared" ref="J19" ca="1" si="2">I19/H19</f>
        <v>0</v>
      </c>
      <c r="K19" s="26">
        <f ca="1">H19/COUNTA('Tracking - SPRI - Technical Doc'!A3:A83)</f>
        <v>1.2500000000000001E-2</v>
      </c>
    </row>
    <row r="20" spans="1:11" ht="42" x14ac:dyDescent="0.15">
      <c r="A20" s="10" t="s">
        <v>165</v>
      </c>
      <c r="B20" s="24">
        <f>COUNTIFS(INDEX(Brains!$B$3:$BT$90,,MATCH(B$2,Brains!$B$2:$BT$2,0)),"x",INDEX(Brains!$B$3:$BT$90,,MATCH($A20,Brains!$B$2:$BT$2,0)),"x")</f>
        <v>0</v>
      </c>
      <c r="C20" s="25">
        <f>COUNTIFS(INDEX(Brains!$B$3:$BT$90,,MATCH(C$2,Brains!$B$2:$BT$2,0)),"x",INDEX(Brains!$B$3:$BT$90,,MATCH($A20,Brains!$B$2:$BT$2,0)),"x")</f>
        <v>0</v>
      </c>
      <c r="D20" s="25">
        <f>COUNTIFS(INDEX(Brains!$B$3:$BT$90,,MATCH(D$2,Brains!$B$2:$BT$2,0)),"x",INDEX(Brains!$B$3:$BT$90,,MATCH($A20,Brains!$B$2:$BT$2,0)),"x")</f>
        <v>0</v>
      </c>
      <c r="E20" s="25">
        <f>COUNTIFS(INDEX(Brains!$B$3:$BT$90,,MATCH(E$2,Brains!$B$2:$BT$2,0)),"x",INDEX(Brains!$B$3:$BT$90,,MATCH($A20,Brains!$B$2:$BT$2,0)),"x")</f>
        <v>0</v>
      </c>
      <c r="F20" s="25">
        <f>COUNTIFS(INDEX(Brains!$B$3:$BT$90,,MATCH(F$2,Brains!$B$2:$BT$2,0)),"x",INDEX(Brains!$B$3:$BT$90,,MATCH($A20,Brains!$B$2:$BT$2,0)),"x")</f>
        <v>0</v>
      </c>
      <c r="G20" s="25">
        <f>COUNTIFS(INDEX(Brains!$B$3:$BT$90,,MATCH(G$2,Brains!$B$2:$BT$2,0)),"x",INDEX(Brains!$B$3:$BT$90,,MATCH($A20,Brains!$B$2:$BT$2,0)),"x")</f>
        <v>1</v>
      </c>
      <c r="H20" s="25">
        <f>COUNTIFS('Tracking - SPRI - Technical Doc'!$F$3:$I$83,$A20)</f>
        <v>1</v>
      </c>
      <c r="I20" s="25">
        <f ca="1">COUNTIFS(INDEX(Brains!$B$3:$BT$90,,MATCH(I$2,Brains!$B$2:$BT$2,0)),"x",INDEX(Brains!$B$3:$BT$90,,MATCH($A20,Brains!$B$2:$BT$2,0)),"x")</f>
        <v>0</v>
      </c>
      <c r="J20" s="26">
        <f t="shared" ca="1" si="0"/>
        <v>0</v>
      </c>
      <c r="K20" s="26">
        <f ca="1">H20/COUNTA('Tracking - SPRI - Technical Doc'!A3:A83)</f>
        <v>1.2500000000000001E-2</v>
      </c>
    </row>
    <row r="21" spans="1:11" ht="32" customHeight="1" x14ac:dyDescent="0.15">
      <c r="A21" s="10" t="s">
        <v>50</v>
      </c>
      <c r="B21" s="24">
        <f>COUNTIFS(INDEX(Brains!$B$3:$BT$90,,MATCH(B$2,Brains!$B$2:$BT$2,0)),"x",INDEX(Brains!$B$3:$BT$90,,MATCH($A21,Brains!$B$2:$BT$2,0)),"x")</f>
        <v>0</v>
      </c>
      <c r="C21" s="25">
        <f>COUNTIFS(INDEX(Brains!$B$3:$BT$90,,MATCH(C$2,Brains!$B$2:$BT$2,0)),"x",INDEX(Brains!$B$3:$BT$90,,MATCH($A21,Brains!$B$2:$BT$2,0)),"x")</f>
        <v>0</v>
      </c>
      <c r="D21" s="25">
        <f>COUNTIFS(INDEX(Brains!$B$3:$BT$90,,MATCH(D$2,Brains!$B$2:$BT$2,0)),"x",INDEX(Brains!$B$3:$BT$90,,MATCH($A21,Brains!$B$2:$BT$2,0)),"x")</f>
        <v>0</v>
      </c>
      <c r="E21" s="25">
        <f>COUNTIFS(INDEX(Brains!$B$3:$BT$90,,MATCH(E$2,Brains!$B$2:$BT$2,0)),"x",INDEX(Brains!$B$3:$BT$90,,MATCH($A21,Brains!$B$2:$BT$2,0)),"x")</f>
        <v>1</v>
      </c>
      <c r="F21" s="25">
        <f>COUNTIFS(INDEX(Brains!$B$3:$BT$90,,MATCH(F$2,Brains!$B$2:$BT$2,0)),"x",INDEX(Brains!$B$3:$BT$90,,MATCH($A21,Brains!$B$2:$BT$2,0)),"x")</f>
        <v>0</v>
      </c>
      <c r="G21" s="25">
        <f>COUNTIFS(INDEX(Brains!$B$3:$BT$90,,MATCH(G$2,Brains!$B$2:$BT$2,0)),"x",INDEX(Brains!$B$3:$BT$90,,MATCH($A21,Brains!$B$2:$BT$2,0)),"x")</f>
        <v>0</v>
      </c>
      <c r="H21" s="25">
        <f>COUNTIFS('Tracking - SPRI - Technical Doc'!$F$3:$I$83,$A21)</f>
        <v>1</v>
      </c>
      <c r="I21" s="25">
        <f ca="1">COUNTIFS(INDEX(Brains!$B$3:$BT$90,,MATCH(I$2,Brains!$B$2:$BT$2,0)),"x",INDEX(Brains!$B$3:$BT$90,,MATCH($A21,Brains!$B$2:$BT$2,0)),"x")</f>
        <v>1</v>
      </c>
      <c r="J21" s="26">
        <f t="shared" ca="1" si="0"/>
        <v>1</v>
      </c>
      <c r="K21" s="26">
        <f ca="1">H21/COUNTA('Tracking - SPRI - Technical Doc'!A3:A83)</f>
        <v>1.2500000000000001E-2</v>
      </c>
    </row>
    <row r="22" spans="1:11" ht="20" customHeight="1" x14ac:dyDescent="0.15">
      <c r="A22" s="10" t="s">
        <v>59</v>
      </c>
      <c r="B22" s="24">
        <f>COUNTIFS(INDEX(Brains!$B$3:$BT$90,,MATCH(B$2,Brains!$B$2:$BT$2,0)),"x",INDEX(Brains!$B$3:$BT$90,,MATCH($A22,Brains!$B$2:$BT$2,0)),"x")</f>
        <v>0</v>
      </c>
      <c r="C22" s="25">
        <f>COUNTIFS(INDEX(Brains!$B$3:$BT$90,,MATCH(C$2,Brains!$B$2:$BT$2,0)),"x",INDEX(Brains!$B$3:$BT$90,,MATCH($A22,Brains!$B$2:$BT$2,0)),"x")</f>
        <v>3</v>
      </c>
      <c r="D22" s="25">
        <f>COUNTIFS(INDEX(Brains!$B$3:$BT$90,,MATCH(D$2,Brains!$B$2:$BT$2,0)),"x",INDEX(Brains!$B$3:$BT$90,,MATCH($A22,Brains!$B$2:$BT$2,0)),"x")</f>
        <v>0</v>
      </c>
      <c r="E22" s="25">
        <f>COUNTIFS(INDEX(Brains!$B$3:$BT$90,,MATCH(E$2,Brains!$B$2:$BT$2,0)),"x",INDEX(Brains!$B$3:$BT$90,,MATCH($A22,Brains!$B$2:$BT$2,0)),"x")</f>
        <v>0</v>
      </c>
      <c r="F22" s="25">
        <f>COUNTIFS(INDEX(Brains!$B$3:$BT$90,,MATCH(F$2,Brains!$B$2:$BT$2,0)),"x",INDEX(Brains!$B$3:$BT$90,,MATCH($A22,Brains!$B$2:$BT$2,0)),"x")</f>
        <v>0</v>
      </c>
      <c r="G22" s="25">
        <f>COUNTIFS(INDEX(Brains!$B$3:$BT$90,,MATCH(G$2,Brains!$B$2:$BT$2,0)),"x",INDEX(Brains!$B$3:$BT$90,,MATCH($A22,Brains!$B$2:$BT$2,0)),"x")</f>
        <v>0</v>
      </c>
      <c r="H22" s="25">
        <f>COUNTIFS('Tracking - SPRI - Technical Doc'!$F$3:$I$83,$A22)</f>
        <v>4</v>
      </c>
      <c r="I22" s="25">
        <f ca="1">COUNTIFS(INDEX(Brains!$B$3:$BT$90,,MATCH(I$2,Brains!$B$2:$BT$2,0)),"x",INDEX(Brains!$B$3:$BT$90,,MATCH($A22,Brains!$B$2:$BT$2,0)),"x")</f>
        <v>4</v>
      </c>
      <c r="J22" s="26">
        <f t="shared" ca="1" si="0"/>
        <v>1</v>
      </c>
      <c r="K22" s="26">
        <f ca="1">H22/COUNTA('Tracking - SPRI - Technical Doc'!A3:A83)</f>
        <v>0.05</v>
      </c>
    </row>
    <row r="23" spans="1:11" ht="20" customHeight="1" x14ac:dyDescent="0.15">
      <c r="A23" s="10" t="s">
        <v>37</v>
      </c>
      <c r="B23" s="24">
        <f>COUNTIFS(INDEX(Brains!$B$3:$BT$90,,MATCH(B$2,Brains!$B$2:$BT$2,0)),"x",INDEX(Brains!$B$3:$BT$90,,MATCH($A23,Brains!$B$2:$BT$2,0)),"x")</f>
        <v>1</v>
      </c>
      <c r="C23" s="25">
        <f>COUNTIFS(INDEX(Brains!$B$3:$BT$90,,MATCH(C$2,Brains!$B$2:$BT$2,0)),"x",INDEX(Brains!$B$3:$BT$90,,MATCH($A23,Brains!$B$2:$BT$2,0)),"x")</f>
        <v>0</v>
      </c>
      <c r="D23" s="25">
        <f>COUNTIFS(INDEX(Brains!$B$3:$BT$90,,MATCH(D$2,Brains!$B$2:$BT$2,0)),"x",INDEX(Brains!$B$3:$BT$90,,MATCH($A23,Brains!$B$2:$BT$2,0)),"x")</f>
        <v>1</v>
      </c>
      <c r="E23" s="25">
        <f>COUNTIFS(INDEX(Brains!$B$3:$BT$90,,MATCH(E$2,Brains!$B$2:$BT$2,0)),"x",INDEX(Brains!$B$3:$BT$90,,MATCH($A23,Brains!$B$2:$BT$2,0)),"x")</f>
        <v>1</v>
      </c>
      <c r="F23" s="25">
        <f>COUNTIFS(INDEX(Brains!$B$3:$BT$90,,MATCH(F$2,Brains!$B$2:$BT$2,0)),"x",INDEX(Brains!$B$3:$BT$90,,MATCH($A23,Brains!$B$2:$BT$2,0)),"x")</f>
        <v>1</v>
      </c>
      <c r="G23" s="25">
        <f>COUNTIFS(INDEX(Brains!$B$3:$BT$90,,MATCH(G$2,Brains!$B$2:$BT$2,0)),"x",INDEX(Brains!$B$3:$BT$90,,MATCH($A23,Brains!$B$2:$BT$2,0)),"x")</f>
        <v>4</v>
      </c>
      <c r="H23" s="25">
        <f>COUNTIFS('Tracking - SPRI - Technical Doc'!$F$3:$I$83,$A23)</f>
        <v>8</v>
      </c>
      <c r="I23" s="25">
        <f ca="1">COUNTIFS(INDEX(Brains!$B$3:$BT$90,,MATCH(I$2,Brains!$B$2:$BT$2,0)),"x",INDEX(Brains!$B$3:$BT$90,,MATCH($A23,Brains!$B$2:$BT$2,0)),"x")</f>
        <v>5</v>
      </c>
      <c r="J23" s="26">
        <f t="shared" ca="1" si="0"/>
        <v>0.625</v>
      </c>
      <c r="K23" s="26">
        <f ca="1">H23/COUNTA('Tracking - SPRI - Technical Doc'!A3:A83)</f>
        <v>0.1</v>
      </c>
    </row>
    <row r="24" spans="1:11" ht="20" customHeight="1" x14ac:dyDescent="0.15">
      <c r="A24" s="10" t="s">
        <v>159</v>
      </c>
      <c r="B24" s="24">
        <f>COUNTIFS(INDEX(Brains!$B$3:$BT$90,,MATCH(B$2,Brains!$B$2:$BT$2,0)),"x",INDEX(Brains!$B$3:$BT$90,,MATCH($A24,Brains!$B$2:$BT$2,0)),"x")</f>
        <v>0</v>
      </c>
      <c r="C24" s="25">
        <f>COUNTIFS(INDEX(Brains!$B$3:$BT$90,,MATCH(C$2,Brains!$B$2:$BT$2,0)),"x",INDEX(Brains!$B$3:$BT$90,,MATCH($A24,Brains!$B$2:$BT$2,0)),"x")</f>
        <v>0</v>
      </c>
      <c r="D24" s="25">
        <f>COUNTIFS(INDEX(Brains!$B$3:$BT$90,,MATCH(D$2,Brains!$B$2:$BT$2,0)),"x",INDEX(Brains!$B$3:$BT$90,,MATCH($A24,Brains!$B$2:$BT$2,0)),"x")</f>
        <v>0</v>
      </c>
      <c r="E24" s="25">
        <f>COUNTIFS(INDEX(Brains!$B$3:$BT$90,,MATCH(E$2,Brains!$B$2:$BT$2,0)),"x",INDEX(Brains!$B$3:$BT$90,,MATCH($A24,Brains!$B$2:$BT$2,0)),"x")</f>
        <v>0</v>
      </c>
      <c r="F24" s="25">
        <f>COUNTIFS(INDEX(Brains!$B$3:$BT$90,,MATCH(F$2,Brains!$B$2:$BT$2,0)),"x",INDEX(Brains!$B$3:$BT$90,,MATCH($A24,Brains!$B$2:$BT$2,0)),"x")</f>
        <v>0</v>
      </c>
      <c r="G24" s="25">
        <f>COUNTIFS(INDEX(Brains!$B$3:$BT$90,,MATCH(G$2,Brains!$B$2:$BT$2,0)),"x",INDEX(Brains!$B$3:$BT$90,,MATCH($A24,Brains!$B$2:$BT$2,0)),"x")</f>
        <v>0</v>
      </c>
      <c r="H24" s="25">
        <f>COUNTIFS('Tracking - SPRI - Technical Doc'!$F$3:$I$83,$A24)</f>
        <v>0</v>
      </c>
      <c r="I24" s="25">
        <f ca="1">COUNTIFS(INDEX(Brains!$B$3:$BT$90,,MATCH(I$2,Brains!$B$2:$BT$2,0)),"x",INDEX(Brains!$B$3:$BT$90,,MATCH($A24,Brains!$B$2:$BT$2,0)),"x")</f>
        <v>0</v>
      </c>
      <c r="J24" s="26" t="e">
        <f t="shared" ca="1" si="0"/>
        <v>#DIV/0!</v>
      </c>
      <c r="K24" s="26">
        <f ca="1">H24/COUNTA('Tracking - SPRI - Technical Doc'!A3:A83)</f>
        <v>0</v>
      </c>
    </row>
    <row r="25" spans="1:11" ht="20" customHeight="1" x14ac:dyDescent="0.15">
      <c r="A25" s="10" t="s">
        <v>97</v>
      </c>
      <c r="B25" s="24">
        <f>COUNTIFS(INDEX(Brains!$B$3:$BT$90,,MATCH(B$2,Brains!$B$2:$BT$2,0)),"x",INDEX(Brains!$B$3:$BT$90,,MATCH($A25,Brains!$B$2:$BT$2,0)),"x")</f>
        <v>0</v>
      </c>
      <c r="C25" s="25">
        <f>COUNTIFS(INDEX(Brains!$B$3:$BT$90,,MATCH(C$2,Brains!$B$2:$BT$2,0)),"x",INDEX(Brains!$B$3:$BT$90,,MATCH($A25,Brains!$B$2:$BT$2,0)),"x")</f>
        <v>0</v>
      </c>
      <c r="D25" s="25">
        <f>COUNTIFS(INDEX(Brains!$B$3:$BT$90,,MATCH(D$2,Brains!$B$2:$BT$2,0)),"x",INDEX(Brains!$B$3:$BT$90,,MATCH($A25,Brains!$B$2:$BT$2,0)),"x")</f>
        <v>0</v>
      </c>
      <c r="E25" s="25">
        <f>COUNTIFS(INDEX(Brains!$B$3:$BT$90,,MATCH(E$2,Brains!$B$2:$BT$2,0)),"x",INDEX(Brains!$B$3:$BT$90,,MATCH($A25,Brains!$B$2:$BT$2,0)),"x")</f>
        <v>1</v>
      </c>
      <c r="F25" s="25">
        <f>COUNTIFS(INDEX(Brains!$B$3:$BT$90,,MATCH(F$2,Brains!$B$2:$BT$2,0)),"x",INDEX(Brains!$B$3:$BT$90,,MATCH($A25,Brains!$B$2:$BT$2,0)),"x")</f>
        <v>0</v>
      </c>
      <c r="G25" s="25">
        <f>COUNTIFS(INDEX(Brains!$B$3:$BT$90,,MATCH(G$2,Brains!$B$2:$BT$2,0)),"x",INDEX(Brains!$B$3:$BT$90,,MATCH($A25,Brains!$B$2:$BT$2,0)),"x")</f>
        <v>0</v>
      </c>
      <c r="H25" s="25">
        <f>COUNTIFS('Tracking - SPRI - Technical Doc'!$F$3:$I$83,$A25)</f>
        <v>1</v>
      </c>
      <c r="I25" s="25">
        <f ca="1">COUNTIFS(INDEX(Brains!$B$3:$BT$90,,MATCH(I$2,Brains!$B$2:$BT$2,0)),"x",INDEX(Brains!$B$3:$BT$90,,MATCH($A25,Brains!$B$2:$BT$2,0)),"x")</f>
        <v>1</v>
      </c>
      <c r="J25" s="26">
        <f t="shared" ca="1" si="0"/>
        <v>1</v>
      </c>
      <c r="K25" s="26">
        <f ca="1">H25/COUNTA('Tracking - SPRI - Technical Doc'!A3:A83)</f>
        <v>1.2500000000000001E-2</v>
      </c>
    </row>
    <row r="26" spans="1:11" ht="20" customHeight="1" x14ac:dyDescent="0.15">
      <c r="A26" s="10" t="s">
        <v>93</v>
      </c>
      <c r="B26" s="24">
        <f>COUNTIFS(INDEX(Brains!$B$3:$BT$90,,MATCH(B$2,Brains!$B$2:$BT$2,0)),"x",INDEX(Brains!$B$3:$BT$90,,MATCH($A26,Brains!$B$2:$BT$2,0)),"x")</f>
        <v>0</v>
      </c>
      <c r="C26" s="25">
        <f>COUNTIFS(INDEX(Brains!$B$3:$BT$90,,MATCH(C$2,Brains!$B$2:$BT$2,0)),"x",INDEX(Brains!$B$3:$BT$90,,MATCH($A26,Brains!$B$2:$BT$2,0)),"x")</f>
        <v>1</v>
      </c>
      <c r="D26" s="25">
        <f>COUNTIFS(INDEX(Brains!$B$3:$BT$90,,MATCH(D$2,Brains!$B$2:$BT$2,0)),"x",INDEX(Brains!$B$3:$BT$90,,MATCH($A26,Brains!$B$2:$BT$2,0)),"x")</f>
        <v>0</v>
      </c>
      <c r="E26" s="25">
        <f>COUNTIFS(INDEX(Brains!$B$3:$BT$90,,MATCH(E$2,Brains!$B$2:$BT$2,0)),"x",INDEX(Brains!$B$3:$BT$90,,MATCH($A26,Brains!$B$2:$BT$2,0)),"x")</f>
        <v>0</v>
      </c>
      <c r="F26" s="25">
        <f>COUNTIFS(INDEX(Brains!$B$3:$BT$90,,MATCH(F$2,Brains!$B$2:$BT$2,0)),"x",INDEX(Brains!$B$3:$BT$90,,MATCH($A26,Brains!$B$2:$BT$2,0)),"x")</f>
        <v>0</v>
      </c>
      <c r="G26" s="25">
        <f>COUNTIFS(INDEX(Brains!$B$3:$BT$90,,MATCH(G$2,Brains!$B$2:$BT$2,0)),"x",INDEX(Brains!$B$3:$BT$90,,MATCH($A26,Brains!$B$2:$BT$2,0)),"x")</f>
        <v>0</v>
      </c>
      <c r="H26" s="25">
        <f>COUNTIFS('Tracking - SPRI - Technical Doc'!$F$3:$I$83,$A26)</f>
        <v>1</v>
      </c>
      <c r="I26" s="25">
        <f ca="1">COUNTIFS(INDEX(Brains!$B$3:$BT$90,,MATCH(I$2,Brains!$B$2:$BT$2,0)),"x",INDEX(Brains!$B$3:$BT$90,,MATCH($A26,Brains!$B$2:$BT$2,0)),"x")</f>
        <v>1</v>
      </c>
      <c r="J26" s="26">
        <f t="shared" ca="1" si="0"/>
        <v>1</v>
      </c>
      <c r="K26" s="26">
        <f ca="1">H26/COUNTA('Tracking - SPRI - Technical Doc'!A3:A83)</f>
        <v>1.2500000000000001E-2</v>
      </c>
    </row>
    <row r="27" spans="1:11" ht="20" customHeight="1" x14ac:dyDescent="0.15">
      <c r="A27" s="10" t="s">
        <v>138</v>
      </c>
      <c r="B27" s="24">
        <f>COUNTIFS(INDEX(Brains!$B$3:$BT$90,,MATCH(B$2,Brains!$B$2:$BT$2,0)),"x",INDEX(Brains!$B$3:$BT$90,,MATCH($A27,Brains!$B$2:$BT$2,0)),"x")</f>
        <v>0</v>
      </c>
      <c r="C27" s="25">
        <f>COUNTIFS(INDEX(Brains!$B$3:$BT$90,,MATCH(C$2,Brains!$B$2:$BT$2,0)),"x",INDEX(Brains!$B$3:$BT$90,,MATCH($A27,Brains!$B$2:$BT$2,0)),"x")</f>
        <v>1</v>
      </c>
      <c r="D27" s="25">
        <f>COUNTIFS(INDEX(Brains!$B$3:$BT$90,,MATCH(D$2,Brains!$B$2:$BT$2,0)),"x",INDEX(Brains!$B$3:$BT$90,,MATCH($A27,Brains!$B$2:$BT$2,0)),"x")</f>
        <v>0</v>
      </c>
      <c r="E27" s="25">
        <f>COUNTIFS(INDEX(Brains!$B$3:$BT$90,,MATCH(E$2,Brains!$B$2:$BT$2,0)),"x",INDEX(Brains!$B$3:$BT$90,,MATCH($A27,Brains!$B$2:$BT$2,0)),"x")</f>
        <v>0</v>
      </c>
      <c r="F27" s="25">
        <f>COUNTIFS(INDEX(Brains!$B$3:$BT$90,,MATCH(F$2,Brains!$B$2:$BT$2,0)),"x",INDEX(Brains!$B$3:$BT$90,,MATCH($A27,Brains!$B$2:$BT$2,0)),"x")</f>
        <v>0</v>
      </c>
      <c r="G27" s="25">
        <f>COUNTIFS(INDEX(Brains!$B$3:$BT$90,,MATCH(G$2,Brains!$B$2:$BT$2,0)),"x",INDEX(Brains!$B$3:$BT$90,,MATCH($A27,Brains!$B$2:$BT$2,0)),"x")</f>
        <v>0</v>
      </c>
      <c r="H27" s="25">
        <f>COUNTIFS('Tracking - SPRI - Technical Doc'!$F$3:$I$83,$A27)</f>
        <v>1</v>
      </c>
      <c r="I27" s="25">
        <f ca="1">COUNTIFS(INDEX(Brains!$B$3:$BT$90,,MATCH(I$2,Brains!$B$2:$BT$2,0)),"x",INDEX(Brains!$B$3:$BT$90,,MATCH($A27,Brains!$B$2:$BT$2,0)),"x")</f>
        <v>1</v>
      </c>
      <c r="J27" s="26">
        <f t="shared" ca="1" si="0"/>
        <v>1</v>
      </c>
      <c r="K27" s="26">
        <f ca="1">H27/COUNTA('Tracking - SPRI - Technical Doc'!A3:A83)</f>
        <v>1.2500000000000001E-2</v>
      </c>
    </row>
    <row r="28" spans="1:11" ht="20" customHeight="1" x14ac:dyDescent="0.15">
      <c r="A28" s="10" t="s">
        <v>21</v>
      </c>
      <c r="B28" s="24">
        <f>COUNTIFS(INDEX(Brains!$B$3:$BT$90,,MATCH(B$2,Brains!$B$2:$BT$2,0)),"x",INDEX(Brains!$B$3:$BT$90,,MATCH($A28,Brains!$B$2:$BT$2,0)),"x")</f>
        <v>1</v>
      </c>
      <c r="C28" s="25">
        <f>COUNTIFS(INDEX(Brains!$B$3:$BT$90,,MATCH(C$2,Brains!$B$2:$BT$2,0)),"x",INDEX(Brains!$B$3:$BT$90,,MATCH($A28,Brains!$B$2:$BT$2,0)),"x")</f>
        <v>0</v>
      </c>
      <c r="D28" s="25">
        <f>COUNTIFS(INDEX(Brains!$B$3:$BT$90,,MATCH(D$2,Brains!$B$2:$BT$2,0)),"x",INDEX(Brains!$B$3:$BT$90,,MATCH($A28,Brains!$B$2:$BT$2,0)),"x")</f>
        <v>0</v>
      </c>
      <c r="E28" s="25">
        <f>COUNTIFS(INDEX(Brains!$B$3:$BT$90,,MATCH(E$2,Brains!$B$2:$BT$2,0)),"x",INDEX(Brains!$B$3:$BT$90,,MATCH($A28,Brains!$B$2:$BT$2,0)),"x")</f>
        <v>0</v>
      </c>
      <c r="F28" s="25">
        <f>COUNTIFS(INDEX(Brains!$B$3:$BT$90,,MATCH(F$2,Brains!$B$2:$BT$2,0)),"x",INDEX(Brains!$B$3:$BT$90,,MATCH($A28,Brains!$B$2:$BT$2,0)),"x")</f>
        <v>0</v>
      </c>
      <c r="G28" s="25">
        <f>COUNTIFS(INDEX(Brains!$B$3:$BT$90,,MATCH(G$2,Brains!$B$2:$BT$2,0)),"x",INDEX(Brains!$B$3:$BT$90,,MATCH($A28,Brains!$B$2:$BT$2,0)),"x")</f>
        <v>1</v>
      </c>
      <c r="H28" s="25">
        <f>COUNTIFS('Tracking - SPRI - Technical Doc'!$F$3:$I$83,$A28)</f>
        <v>2</v>
      </c>
      <c r="I28" s="25">
        <f ca="1">COUNTIFS(INDEX(Brains!$B$3:$BT$90,,MATCH(I$2,Brains!$B$2:$BT$2,0)),"x",INDEX(Brains!$B$3:$BT$90,,MATCH($A28,Brains!$B$2:$BT$2,0)),"x")</f>
        <v>2</v>
      </c>
      <c r="J28" s="26">
        <f t="shared" ca="1" si="0"/>
        <v>1</v>
      </c>
      <c r="K28" s="26">
        <f ca="1">H28/COUNTA('Tracking - SPRI - Technical Doc'!A3:A83)</f>
        <v>2.5000000000000001E-2</v>
      </c>
    </row>
    <row r="29" spans="1:11" ht="20" customHeight="1" x14ac:dyDescent="0.15">
      <c r="A29" s="10" t="s">
        <v>23</v>
      </c>
      <c r="B29" s="24">
        <f>COUNTIFS(INDEX(Brains!$B$3:$BT$90,,MATCH(B$2,Brains!$B$2:$BT$2,0)),"x",INDEX(Brains!$B$3:$BT$90,,MATCH($A29,Brains!$B$2:$BT$2,0)),"x")</f>
        <v>2</v>
      </c>
      <c r="C29" s="25">
        <f>COUNTIFS(INDEX(Brains!$B$3:$BT$90,,MATCH(C$2,Brains!$B$2:$BT$2,0)),"x",INDEX(Brains!$B$3:$BT$90,,MATCH($A29,Brains!$B$2:$BT$2,0)),"x")</f>
        <v>5</v>
      </c>
      <c r="D29" s="25">
        <f>COUNTIFS(INDEX(Brains!$B$3:$BT$90,,MATCH(D$2,Brains!$B$2:$BT$2,0)),"x",INDEX(Brains!$B$3:$BT$90,,MATCH($A29,Brains!$B$2:$BT$2,0)),"x")</f>
        <v>4</v>
      </c>
      <c r="E29" s="25">
        <f>COUNTIFS(INDEX(Brains!$B$3:$BT$90,,MATCH(E$2,Brains!$B$2:$BT$2,0)),"x",INDEX(Brains!$B$3:$BT$90,,MATCH($A29,Brains!$B$2:$BT$2,0)),"x")</f>
        <v>5</v>
      </c>
      <c r="F29" s="25">
        <f>COUNTIFS(INDEX(Brains!$B$3:$BT$90,,MATCH(F$2,Brains!$B$2:$BT$2,0)),"x",INDEX(Brains!$B$3:$BT$90,,MATCH($A29,Brains!$B$2:$BT$2,0)),"x")</f>
        <v>2</v>
      </c>
      <c r="G29" s="25">
        <f>COUNTIFS(INDEX(Brains!$B$3:$BT$90,,MATCH(G$2,Brains!$B$2:$BT$2,0)),"x",INDEX(Brains!$B$3:$BT$90,,MATCH($A29,Brains!$B$2:$BT$2,0)),"x")</f>
        <v>9</v>
      </c>
      <c r="H29" s="25">
        <f>COUNTIFS('Tracking - SPRI - Technical Doc'!$F$3:$I$83,$A29)</f>
        <v>27</v>
      </c>
      <c r="I29" s="25">
        <f ca="1">COUNTIFS(INDEX(Brains!$B$3:$BT$90,,MATCH(I$2,Brains!$B$2:$BT$2,0)),"x",INDEX(Brains!$B$3:$BT$90,,MATCH($A29,Brains!$B$2:$BT$2,0)),"x")</f>
        <v>25</v>
      </c>
      <c r="J29" s="26">
        <f t="shared" ca="1" si="0"/>
        <v>0.92592592592592593</v>
      </c>
      <c r="K29" s="26">
        <f ca="1">H29/COUNTA('Tracking - SPRI - Technical Doc'!A3:A83)</f>
        <v>0.33750000000000002</v>
      </c>
    </row>
    <row r="30" spans="1:11" ht="20" customHeight="1" x14ac:dyDescent="0.15">
      <c r="A30" s="10" t="s">
        <v>30</v>
      </c>
      <c r="B30" s="24">
        <f>COUNTIFS(INDEX(Brains!$B$3:$BT$90,,MATCH(B$2,Brains!$B$2:$BT$2,0)),"x",INDEX(Brains!$B$3:$BT$90,,MATCH($A30,Brains!$B$2:$BT$2,0)),"x")</f>
        <v>1</v>
      </c>
      <c r="C30" s="25">
        <f>COUNTIFS(INDEX(Brains!$B$3:$BT$90,,MATCH(C$2,Brains!$B$2:$BT$2,0)),"x",INDEX(Brains!$B$3:$BT$90,,MATCH($A30,Brains!$B$2:$BT$2,0)),"x")</f>
        <v>0</v>
      </c>
      <c r="D30" s="25">
        <f>COUNTIFS(INDEX(Brains!$B$3:$BT$90,,MATCH(D$2,Brains!$B$2:$BT$2,0)),"x",INDEX(Brains!$B$3:$BT$90,,MATCH($A30,Brains!$B$2:$BT$2,0)),"x")</f>
        <v>1</v>
      </c>
      <c r="E30" s="25">
        <f>COUNTIFS(INDEX(Brains!$B$3:$BT$90,,MATCH(E$2,Brains!$B$2:$BT$2,0)),"x",INDEX(Brains!$B$3:$BT$90,,MATCH($A30,Brains!$B$2:$BT$2,0)),"x")</f>
        <v>2</v>
      </c>
      <c r="F30" s="25">
        <f>COUNTIFS(INDEX(Brains!$B$3:$BT$90,,MATCH(F$2,Brains!$B$2:$BT$2,0)),"x",INDEX(Brains!$B$3:$BT$90,,MATCH($A30,Brains!$B$2:$BT$2,0)),"x")</f>
        <v>0</v>
      </c>
      <c r="G30" s="25">
        <f>COUNTIFS(INDEX(Brains!$B$3:$BT$90,,MATCH(G$2,Brains!$B$2:$BT$2,0)),"x",INDEX(Brains!$B$3:$BT$90,,MATCH($A30,Brains!$B$2:$BT$2,0)),"x")</f>
        <v>2</v>
      </c>
      <c r="H30" s="25">
        <f>COUNTIFS('Tracking - SPRI - Technical Doc'!$F$3:$I$83,$A30)</f>
        <v>6</v>
      </c>
      <c r="I30" s="25">
        <f ca="1">COUNTIFS(INDEX(Brains!$B$3:$BT$90,,MATCH(I$2,Brains!$B$2:$BT$2,0)),"x",INDEX(Brains!$B$3:$BT$90,,MATCH($A30,Brains!$B$2:$BT$2,0)),"x")</f>
        <v>5</v>
      </c>
      <c r="J30" s="26">
        <f t="shared" ca="1" si="0"/>
        <v>0.83333333333333337</v>
      </c>
      <c r="K30" s="26">
        <f ca="1">H30/COUNTA('Tracking - SPRI - Technical Doc'!A3:A83)</f>
        <v>7.4999999999999997E-2</v>
      </c>
    </row>
    <row r="31" spans="1:11" ht="32" customHeight="1" x14ac:dyDescent="0.15">
      <c r="A31" s="10" t="s">
        <v>96</v>
      </c>
      <c r="B31" s="24">
        <f>COUNTIFS(INDEX(Brains!$B$3:$BT$90,,MATCH(B$2,Brains!$B$2:$BT$2,0)),"x",INDEX(Brains!$B$3:$BT$90,,MATCH($A31,Brains!$B$2:$BT$2,0)),"x")</f>
        <v>0</v>
      </c>
      <c r="C31" s="25">
        <f>COUNTIFS(INDEX(Brains!$B$3:$BT$90,,MATCH(C$2,Brains!$B$2:$BT$2,0)),"x",INDEX(Brains!$B$3:$BT$90,,MATCH($A31,Brains!$B$2:$BT$2,0)),"x")</f>
        <v>0</v>
      </c>
      <c r="D31" s="25">
        <f>COUNTIFS(INDEX(Brains!$B$3:$BT$90,,MATCH(D$2,Brains!$B$2:$BT$2,0)),"x",INDEX(Brains!$B$3:$BT$90,,MATCH($A31,Brains!$B$2:$BT$2,0)),"x")</f>
        <v>1</v>
      </c>
      <c r="E31" s="25">
        <f>COUNTIFS(INDEX(Brains!$B$3:$BT$90,,MATCH(E$2,Brains!$B$2:$BT$2,0)),"x",INDEX(Brains!$B$3:$BT$90,,MATCH($A31,Brains!$B$2:$BT$2,0)),"x")</f>
        <v>2</v>
      </c>
      <c r="F31" s="25">
        <f>COUNTIFS(INDEX(Brains!$B$3:$BT$90,,MATCH(F$2,Brains!$B$2:$BT$2,0)),"x",INDEX(Brains!$B$3:$BT$90,,MATCH($A31,Brains!$B$2:$BT$2,0)),"x")</f>
        <v>0</v>
      </c>
      <c r="G31" s="25">
        <f>COUNTIFS(INDEX(Brains!$B$3:$BT$90,,MATCH(G$2,Brains!$B$2:$BT$2,0)),"x",INDEX(Brains!$B$3:$BT$90,,MATCH($A31,Brains!$B$2:$BT$2,0)),"x")</f>
        <v>0</v>
      </c>
      <c r="H31" s="25">
        <f>COUNTIFS('Tracking - SPRI - Technical Doc'!$F$3:$I$83,$A31)</f>
        <v>3</v>
      </c>
      <c r="I31" s="25">
        <f ca="1">COUNTIFS(INDEX(Brains!$B$3:$BT$90,,MATCH(I$2,Brains!$B$2:$BT$2,0)),"x",INDEX(Brains!$B$3:$BT$90,,MATCH($A31,Brains!$B$2:$BT$2,0)),"x")</f>
        <v>2</v>
      </c>
      <c r="J31" s="26">
        <f t="shared" ca="1" si="0"/>
        <v>0.66666666666666663</v>
      </c>
      <c r="K31" s="26">
        <f ca="1">H31/COUNTA('Tracking - SPRI - Technical Doc'!A3:A83)</f>
        <v>3.7499999999999999E-2</v>
      </c>
    </row>
    <row r="32" spans="1:11" ht="20" customHeight="1" x14ac:dyDescent="0.15">
      <c r="A32" s="10" t="s">
        <v>81</v>
      </c>
      <c r="B32" s="24">
        <f>COUNTIFS(INDEX(Brains!$B$3:$BT$90,,MATCH(B$2,Brains!$B$2:$BT$2,0)),"x",INDEX(Brains!$B$3:$BT$90,,MATCH($A32,Brains!$B$2:$BT$2,0)),"x")</f>
        <v>0</v>
      </c>
      <c r="C32" s="25">
        <f>COUNTIFS(INDEX(Brains!$B$3:$BT$90,,MATCH(C$2,Brains!$B$2:$BT$2,0)),"x",INDEX(Brains!$B$3:$BT$90,,MATCH($A32,Brains!$B$2:$BT$2,0)),"x")</f>
        <v>1</v>
      </c>
      <c r="D32" s="25">
        <f>COUNTIFS(INDEX(Brains!$B$3:$BT$90,,MATCH(D$2,Brains!$B$2:$BT$2,0)),"x",INDEX(Brains!$B$3:$BT$90,,MATCH($A32,Brains!$B$2:$BT$2,0)),"x")</f>
        <v>0</v>
      </c>
      <c r="E32" s="25">
        <f>COUNTIFS(INDEX(Brains!$B$3:$BT$90,,MATCH(E$2,Brains!$B$2:$BT$2,0)),"x",INDEX(Brains!$B$3:$BT$90,,MATCH($A32,Brains!$B$2:$BT$2,0)),"x")</f>
        <v>0</v>
      </c>
      <c r="F32" s="25">
        <f>COUNTIFS(INDEX(Brains!$B$3:$BT$90,,MATCH(F$2,Brains!$B$2:$BT$2,0)),"x",INDEX(Brains!$B$3:$BT$90,,MATCH($A32,Brains!$B$2:$BT$2,0)),"x")</f>
        <v>0</v>
      </c>
      <c r="G32" s="25">
        <f>COUNTIFS(INDEX(Brains!$B$3:$BT$90,,MATCH(G$2,Brains!$B$2:$BT$2,0)),"x",INDEX(Brains!$B$3:$BT$90,,MATCH($A32,Brains!$B$2:$BT$2,0)),"x")</f>
        <v>0</v>
      </c>
      <c r="H32" s="25">
        <f>COUNTIFS('Tracking - SPRI - Technical Doc'!$F$3:$I$83,$A32)</f>
        <v>1</v>
      </c>
      <c r="I32" s="25">
        <f ca="1">COUNTIFS(INDEX(Brains!$B$3:$BT$90,,MATCH(I$2,Brains!$B$2:$BT$2,0)),"x",INDEX(Brains!$B$3:$BT$90,,MATCH($A32,Brains!$B$2:$BT$2,0)),"x")</f>
        <v>1</v>
      </c>
      <c r="J32" s="26">
        <f t="shared" ca="1" si="0"/>
        <v>1</v>
      </c>
      <c r="K32" s="26">
        <f ca="1">H32/COUNTA('Tracking - SPRI - Technical Doc'!A3:A83)</f>
        <v>1.2500000000000001E-2</v>
      </c>
    </row>
    <row r="33" spans="1:11" ht="20" customHeight="1" x14ac:dyDescent="0.15">
      <c r="A33" s="10" t="s">
        <v>14</v>
      </c>
      <c r="B33" s="24">
        <f>COUNTIFS(INDEX(Brains!$B$3:$BT$90,,MATCH(B$2,Brains!$B$2:$BT$2,0)),"x",INDEX(Brains!$B$3:$BT$90,,MATCH($A33,Brains!$B$2:$BT$2,0)),"x")</f>
        <v>15</v>
      </c>
      <c r="C33" s="25">
        <f>COUNTIFS(INDEX(Brains!$B$3:$BT$90,,MATCH(C$2,Brains!$B$2:$BT$2,0)),"x",INDEX(Brains!$B$3:$BT$90,,MATCH($A33,Brains!$B$2:$BT$2,0)),"x")</f>
        <v>5</v>
      </c>
      <c r="D33" s="25">
        <f>COUNTIFS(INDEX(Brains!$B$3:$BT$90,,MATCH(D$2,Brains!$B$2:$BT$2,0)),"x",INDEX(Brains!$B$3:$BT$90,,MATCH($A33,Brains!$B$2:$BT$2,0)),"x")</f>
        <v>1</v>
      </c>
      <c r="E33" s="25">
        <f>COUNTIFS(INDEX(Brains!$B$3:$BT$90,,MATCH(E$2,Brains!$B$2:$BT$2,0)),"x",INDEX(Brains!$B$3:$BT$90,,MATCH($A33,Brains!$B$2:$BT$2,0)),"x")</f>
        <v>3</v>
      </c>
      <c r="F33" s="25">
        <f>COUNTIFS(INDEX(Brains!$B$3:$BT$90,,MATCH(F$2,Brains!$B$2:$BT$2,0)),"x",INDEX(Brains!$B$3:$BT$90,,MATCH($A33,Brains!$B$2:$BT$2,0)),"x")</f>
        <v>1</v>
      </c>
      <c r="G33" s="25">
        <f>COUNTIFS(INDEX(Brains!$B$3:$BT$90,,MATCH(G$2,Brains!$B$2:$BT$2,0)),"x",INDEX(Brains!$B$3:$BT$90,,MATCH($A33,Brains!$B$2:$BT$2,0)),"x")</f>
        <v>14</v>
      </c>
      <c r="H33" s="25">
        <f>COUNTIFS('Tracking - SPRI - Technical Doc'!$F$3:$I$83,$A33)</f>
        <v>39</v>
      </c>
      <c r="I33" s="25">
        <f ca="1">COUNTIFS(INDEX(Brains!$B$3:$BT$90,,MATCH(I$2,Brains!$B$2:$BT$2,0)),"x",INDEX(Brains!$B$3:$BT$90,,MATCH($A33,Brains!$B$2:$BT$2,0)),"x")</f>
        <v>22</v>
      </c>
      <c r="J33" s="26">
        <f t="shared" ca="1" si="0"/>
        <v>0.5641025641025641</v>
      </c>
      <c r="K33" s="26">
        <f ca="1">H33/COUNTA('Tracking - SPRI - Technical Doc'!A3:A83)</f>
        <v>0.48749999999999999</v>
      </c>
    </row>
    <row r="34" spans="1:11" ht="20" customHeight="1" x14ac:dyDescent="0.15">
      <c r="A34" s="10" t="s">
        <v>89</v>
      </c>
      <c r="B34" s="24">
        <f>COUNTIFS(INDEX(Brains!$B$3:$BT$90,,MATCH(B$2,Brains!$B$2:$BT$2,0)),"x",INDEX(Brains!$B$3:$BT$90,,MATCH($A34,Brains!$B$2:$BT$2,0)),"x")</f>
        <v>0</v>
      </c>
      <c r="C34" s="25">
        <f>COUNTIFS(INDEX(Brains!$B$3:$BT$90,,MATCH(C$2,Brains!$B$2:$BT$2,0)),"x",INDEX(Brains!$B$3:$BT$90,,MATCH($A34,Brains!$B$2:$BT$2,0)),"x")</f>
        <v>1</v>
      </c>
      <c r="D34" s="25">
        <f>COUNTIFS(INDEX(Brains!$B$3:$BT$90,,MATCH(D$2,Brains!$B$2:$BT$2,0)),"x",INDEX(Brains!$B$3:$BT$90,,MATCH($A34,Brains!$B$2:$BT$2,0)),"x")</f>
        <v>0</v>
      </c>
      <c r="E34" s="25">
        <f>COUNTIFS(INDEX(Brains!$B$3:$BT$90,,MATCH(E$2,Brains!$B$2:$BT$2,0)),"x",INDEX(Brains!$B$3:$BT$90,,MATCH($A34,Brains!$B$2:$BT$2,0)),"x")</f>
        <v>0</v>
      </c>
      <c r="F34" s="25">
        <f>COUNTIFS(INDEX(Brains!$B$3:$BT$90,,MATCH(F$2,Brains!$B$2:$BT$2,0)),"x",INDEX(Brains!$B$3:$BT$90,,MATCH($A34,Brains!$B$2:$BT$2,0)),"x")</f>
        <v>0</v>
      </c>
      <c r="G34" s="25">
        <f>COUNTIFS(INDEX(Brains!$B$3:$BT$90,,MATCH(G$2,Brains!$B$2:$BT$2,0)),"x",INDEX(Brains!$B$3:$BT$90,,MATCH($A34,Brains!$B$2:$BT$2,0)),"x")</f>
        <v>2</v>
      </c>
      <c r="H34" s="25">
        <f>COUNTIFS('Tracking - SPRI - Technical Doc'!$F$3:$I$83,$A34)</f>
        <v>3</v>
      </c>
      <c r="I34" s="25">
        <f ca="1">COUNTIFS(INDEX(Brains!$B$3:$BT$90,,MATCH(I$2,Brains!$B$2:$BT$2,0)),"x",INDEX(Brains!$B$3:$BT$90,,MATCH($A34,Brains!$B$2:$BT$2,0)),"x")</f>
        <v>3</v>
      </c>
      <c r="J34" s="26">
        <f t="shared" ca="1" si="0"/>
        <v>1</v>
      </c>
      <c r="K34" s="26">
        <f ca="1">H34/COUNTA('Tracking - SPRI - Technical Doc'!A3:A83)</f>
        <v>3.7499999999999999E-2</v>
      </c>
    </row>
    <row r="35" spans="1:11" ht="20" customHeight="1" x14ac:dyDescent="0.15">
      <c r="A35" s="10" t="s">
        <v>72</v>
      </c>
      <c r="B35" s="24">
        <f>COUNTIFS(INDEX(Brains!$B$3:$BT$90,,MATCH(B$2,Brains!$B$2:$BT$2,0)),"x",INDEX(Brains!$B$3:$BT$90,,MATCH($A35,Brains!$B$2:$BT$2,0)),"x")</f>
        <v>0</v>
      </c>
      <c r="C35" s="25">
        <f>COUNTIFS(INDEX(Brains!$B$3:$BT$90,,MATCH(C$2,Brains!$B$2:$BT$2,0)),"x",INDEX(Brains!$B$3:$BT$90,,MATCH($A35,Brains!$B$2:$BT$2,0)),"x")</f>
        <v>1</v>
      </c>
      <c r="D35" s="25">
        <f>COUNTIFS(INDEX(Brains!$B$3:$BT$90,,MATCH(D$2,Brains!$B$2:$BT$2,0)),"x",INDEX(Brains!$B$3:$BT$90,,MATCH($A35,Brains!$B$2:$BT$2,0)),"x")</f>
        <v>0</v>
      </c>
      <c r="E35" s="25">
        <f>COUNTIFS(INDEX(Brains!$B$3:$BT$90,,MATCH(E$2,Brains!$B$2:$BT$2,0)),"x",INDEX(Brains!$B$3:$BT$90,,MATCH($A35,Brains!$B$2:$BT$2,0)),"x")</f>
        <v>0</v>
      </c>
      <c r="F35" s="25">
        <f>COUNTIFS(INDEX(Brains!$B$3:$BT$90,,MATCH(F$2,Brains!$B$2:$BT$2,0)),"x",INDEX(Brains!$B$3:$BT$90,,MATCH($A35,Brains!$B$2:$BT$2,0)),"x")</f>
        <v>0</v>
      </c>
      <c r="G35" s="25">
        <f>COUNTIFS(INDEX(Brains!$B$3:$BT$90,,MATCH(G$2,Brains!$B$2:$BT$2,0)),"x",INDEX(Brains!$B$3:$BT$90,,MATCH($A35,Brains!$B$2:$BT$2,0)),"x")</f>
        <v>0</v>
      </c>
      <c r="H35" s="25">
        <f>COUNTIFS('Tracking - SPRI - Technical Doc'!$F$3:$I$83,$A35)</f>
        <v>1</v>
      </c>
      <c r="I35" s="25">
        <f ca="1">COUNTIFS(INDEX(Brains!$B$3:$BT$90,,MATCH(I$2,Brains!$B$2:$BT$2,0)),"x",INDEX(Brains!$B$3:$BT$90,,MATCH($A35,Brains!$B$2:$BT$2,0)),"x")</f>
        <v>1</v>
      </c>
      <c r="J35" s="26">
        <f t="shared" ca="1" si="0"/>
        <v>1</v>
      </c>
      <c r="K35" s="26">
        <f ca="1">H35/COUNTA('Tracking - SPRI - Technical Doc'!A3:A83)</f>
        <v>1.2500000000000001E-2</v>
      </c>
    </row>
    <row r="36" spans="1:11" ht="20" customHeight="1" x14ac:dyDescent="0.15">
      <c r="A36" s="10" t="s">
        <v>65</v>
      </c>
      <c r="B36" s="24">
        <f>COUNTIFS(INDEX(Brains!$B$3:$BT$90,,MATCH(B$2,Brains!$B$2:$BT$2,0)),"x",INDEX(Brains!$B$3:$BT$90,,MATCH($A36,Brains!$B$2:$BT$2,0)),"x")</f>
        <v>0</v>
      </c>
      <c r="C36" s="25">
        <f>COUNTIFS(INDEX(Brains!$B$3:$BT$90,,MATCH(C$2,Brains!$B$2:$BT$2,0)),"x",INDEX(Brains!$B$3:$BT$90,,MATCH($A36,Brains!$B$2:$BT$2,0)),"x")</f>
        <v>4</v>
      </c>
      <c r="D36" s="25">
        <f>COUNTIFS(INDEX(Brains!$B$3:$BT$90,,MATCH(D$2,Brains!$B$2:$BT$2,0)),"x",INDEX(Brains!$B$3:$BT$90,,MATCH($A36,Brains!$B$2:$BT$2,0)),"x")</f>
        <v>0</v>
      </c>
      <c r="E36" s="25">
        <f>COUNTIFS(INDEX(Brains!$B$3:$BT$90,,MATCH(E$2,Brains!$B$2:$BT$2,0)),"x",INDEX(Brains!$B$3:$BT$90,,MATCH($A36,Brains!$B$2:$BT$2,0)),"x")</f>
        <v>0</v>
      </c>
      <c r="F36" s="25">
        <f>COUNTIFS(INDEX(Brains!$B$3:$BT$90,,MATCH(F$2,Brains!$B$2:$BT$2,0)),"x",INDEX(Brains!$B$3:$BT$90,,MATCH($A36,Brains!$B$2:$BT$2,0)),"x")</f>
        <v>0</v>
      </c>
      <c r="G36" s="25">
        <f>COUNTIFS(INDEX(Brains!$B$3:$BT$90,,MATCH(G$2,Brains!$B$2:$BT$2,0)),"x",INDEX(Brains!$B$3:$BT$90,,MATCH($A36,Brains!$B$2:$BT$2,0)),"x")</f>
        <v>4</v>
      </c>
      <c r="H36" s="25">
        <f>COUNTIFS('Tracking - SPRI - Technical Doc'!$F$3:$I$83,$A36)</f>
        <v>8</v>
      </c>
      <c r="I36" s="25">
        <f ca="1">COUNTIFS(INDEX(Brains!$B$3:$BT$90,,MATCH(I$2,Brains!$B$2:$BT$2,0)),"x",INDEX(Brains!$B$3:$BT$90,,MATCH($A36,Brains!$B$2:$BT$2,0)),"x")</f>
        <v>8</v>
      </c>
      <c r="J36" s="26">
        <f t="shared" ca="1" si="0"/>
        <v>1</v>
      </c>
      <c r="K36" s="26">
        <f ca="1">H36/COUNTA('Tracking - SPRI - Technical Doc'!A3:A83)</f>
        <v>0.1</v>
      </c>
    </row>
    <row r="37" spans="1:11" ht="20" customHeight="1" x14ac:dyDescent="0.15">
      <c r="A37" s="10" t="s">
        <v>63</v>
      </c>
      <c r="B37" s="24">
        <f>COUNTIFS(INDEX(Brains!$B$3:$BT$90,,MATCH(B$2,Brains!$B$2:$BT$2,0)),"x",INDEX(Brains!$B$3:$BT$90,,MATCH($A37,Brains!$B$2:$BT$2,0)),"x")</f>
        <v>0</v>
      </c>
      <c r="C37" s="25">
        <f>COUNTIFS(INDEX(Brains!$B$3:$BT$90,,MATCH(C$2,Brains!$B$2:$BT$2,0)),"x",INDEX(Brains!$B$3:$BT$90,,MATCH($A37,Brains!$B$2:$BT$2,0)),"x")</f>
        <v>4</v>
      </c>
      <c r="D37" s="25">
        <f>COUNTIFS(INDEX(Brains!$B$3:$BT$90,,MATCH(D$2,Brains!$B$2:$BT$2,0)),"x",INDEX(Brains!$B$3:$BT$90,,MATCH($A37,Brains!$B$2:$BT$2,0)),"x")</f>
        <v>0</v>
      </c>
      <c r="E37" s="25">
        <f>COUNTIFS(INDEX(Brains!$B$3:$BT$90,,MATCH(E$2,Brains!$B$2:$BT$2,0)),"x",INDEX(Brains!$B$3:$BT$90,,MATCH($A37,Brains!$B$2:$BT$2,0)),"x")</f>
        <v>0</v>
      </c>
      <c r="F37" s="25">
        <f>COUNTIFS(INDEX(Brains!$B$3:$BT$90,,MATCH(F$2,Brains!$B$2:$BT$2,0)),"x",INDEX(Brains!$B$3:$BT$90,,MATCH($A37,Brains!$B$2:$BT$2,0)),"x")</f>
        <v>0</v>
      </c>
      <c r="G37" s="25">
        <f>COUNTIFS(INDEX(Brains!$B$3:$BT$90,,MATCH(G$2,Brains!$B$2:$BT$2,0)),"x",INDEX(Brains!$B$3:$BT$90,,MATCH($A37,Brains!$B$2:$BT$2,0)),"x")</f>
        <v>0</v>
      </c>
      <c r="H37" s="25">
        <f>COUNTIFS('Tracking - SPRI - Technical Doc'!$F$3:$I$83,$A37)</f>
        <v>4</v>
      </c>
      <c r="I37" s="25">
        <f ca="1">COUNTIFS(INDEX(Brains!$B$3:$BT$90,,MATCH(I$2,Brains!$B$2:$BT$2,0)),"x",INDEX(Brains!$B$3:$BT$90,,MATCH($A37,Brains!$B$2:$BT$2,0)),"x")</f>
        <v>4</v>
      </c>
      <c r="J37" s="26">
        <f t="shared" ca="1" si="0"/>
        <v>1</v>
      </c>
      <c r="K37" s="26">
        <f ca="1">H37/COUNTA('Tracking - SPRI - Technical Doc'!A3:A83)</f>
        <v>0.05</v>
      </c>
    </row>
    <row r="38" spans="1:11" ht="20" customHeight="1" x14ac:dyDescent="0.15">
      <c r="A38" s="10" t="s">
        <v>15</v>
      </c>
      <c r="B38" s="24">
        <f>COUNTIFS(INDEX(Brains!$B$3:$BT$90,,MATCH(B$2,Brains!$B$2:$BT$2,0)),"x",INDEX(Brains!$B$3:$BT$90,,MATCH($A38,Brains!$B$2:$BT$2,0)),"x")</f>
        <v>3</v>
      </c>
      <c r="C38" s="25">
        <f>COUNTIFS(INDEX(Brains!$B$3:$BT$90,,MATCH(C$2,Brains!$B$2:$BT$2,0)),"x",INDEX(Brains!$B$3:$BT$90,,MATCH($A38,Brains!$B$2:$BT$2,0)),"x")</f>
        <v>0</v>
      </c>
      <c r="D38" s="25">
        <f>COUNTIFS(INDEX(Brains!$B$3:$BT$90,,MATCH(D$2,Brains!$B$2:$BT$2,0)),"x",INDEX(Brains!$B$3:$BT$90,,MATCH($A38,Brains!$B$2:$BT$2,0)),"x")</f>
        <v>0</v>
      </c>
      <c r="E38" s="25">
        <f>COUNTIFS(INDEX(Brains!$B$3:$BT$90,,MATCH(E$2,Brains!$B$2:$BT$2,0)),"x",INDEX(Brains!$B$3:$BT$90,,MATCH($A38,Brains!$B$2:$BT$2,0)),"x")</f>
        <v>0</v>
      </c>
      <c r="F38" s="25">
        <f>COUNTIFS(INDEX(Brains!$B$3:$BT$90,,MATCH(F$2,Brains!$B$2:$BT$2,0)),"x",INDEX(Brains!$B$3:$BT$90,,MATCH($A38,Brains!$B$2:$BT$2,0)),"x")</f>
        <v>0</v>
      </c>
      <c r="G38" s="25">
        <f>COUNTIFS(INDEX(Brains!$B$3:$BT$90,,MATCH(G$2,Brains!$B$2:$BT$2,0)),"x",INDEX(Brains!$B$3:$BT$90,,MATCH($A38,Brains!$B$2:$BT$2,0)),"x")</f>
        <v>1</v>
      </c>
      <c r="H38" s="25">
        <f>COUNTIFS('Tracking - SPRI - Technical Doc'!$F$3:$I$83,$A38)</f>
        <v>4</v>
      </c>
      <c r="I38" s="25">
        <f ca="1">COUNTIFS(INDEX(Brains!$B$3:$BT$90,,MATCH(I$2,Brains!$B$2:$BT$2,0)),"x",INDEX(Brains!$B$3:$BT$90,,MATCH($A38,Brains!$B$2:$BT$2,0)),"x")</f>
        <v>1</v>
      </c>
      <c r="J38" s="26">
        <f t="shared" ca="1" si="0"/>
        <v>0.25</v>
      </c>
      <c r="K38" s="26">
        <f ca="1">H38/COUNTA('Tracking - SPRI - Technical Doc'!A3:A83)</f>
        <v>0.05</v>
      </c>
    </row>
    <row r="39" spans="1:11" ht="20" customHeight="1" x14ac:dyDescent="0.15">
      <c r="A39" s="10" t="s">
        <v>104</v>
      </c>
      <c r="B39" s="24">
        <f>COUNTIFS(INDEX(Brains!$B$3:$BT$90,,MATCH(B$2,Brains!$B$2:$BT$2,0)),"x",INDEX(Brains!$B$3:$BT$90,,MATCH($A39,Brains!$B$2:$BT$2,0)),"x")</f>
        <v>0</v>
      </c>
      <c r="C39" s="25">
        <f>COUNTIFS(INDEX(Brains!$B$3:$BT$90,,MATCH(C$2,Brains!$B$2:$BT$2,0)),"x",INDEX(Brains!$B$3:$BT$90,,MATCH($A39,Brains!$B$2:$BT$2,0)),"x")</f>
        <v>0</v>
      </c>
      <c r="D39" s="25">
        <f>COUNTIFS(INDEX(Brains!$B$3:$BT$90,,MATCH(D$2,Brains!$B$2:$BT$2,0)),"x",INDEX(Brains!$B$3:$BT$90,,MATCH($A39,Brains!$B$2:$BT$2,0)),"x")</f>
        <v>0</v>
      </c>
      <c r="E39" s="25">
        <f>COUNTIFS(INDEX(Brains!$B$3:$BT$90,,MATCH(E$2,Brains!$B$2:$BT$2,0)),"x",INDEX(Brains!$B$3:$BT$90,,MATCH($A39,Brains!$B$2:$BT$2,0)),"x")</f>
        <v>0</v>
      </c>
      <c r="F39" s="25">
        <f>COUNTIFS(INDEX(Brains!$B$3:$BT$90,,MATCH(F$2,Brains!$B$2:$BT$2,0)),"x",INDEX(Brains!$B$3:$BT$90,,MATCH($A39,Brains!$B$2:$BT$2,0)),"x")</f>
        <v>0</v>
      </c>
      <c r="G39" s="25">
        <f>COUNTIFS(INDEX(Brains!$B$3:$BT$90,,MATCH(G$2,Brains!$B$2:$BT$2,0)),"x",INDEX(Brains!$B$3:$BT$90,,MATCH($A39,Brains!$B$2:$BT$2,0)),"x")</f>
        <v>1</v>
      </c>
      <c r="H39" s="25">
        <f>COUNTIFS('Tracking - SPRI - Technical Doc'!$F$3:$I$83,$A39)</f>
        <v>1</v>
      </c>
      <c r="I39" s="25">
        <f ca="1">COUNTIFS(INDEX(Brains!$B$3:$BT$90,,MATCH(I$2,Brains!$B$2:$BT$2,0)),"x",INDEX(Brains!$B$3:$BT$90,,MATCH($A39,Brains!$B$2:$BT$2,0)),"x")</f>
        <v>1</v>
      </c>
      <c r="J39" s="26">
        <f t="shared" ca="1" si="0"/>
        <v>1</v>
      </c>
      <c r="K39" s="26">
        <f ca="1">H39/COUNTA('Tracking - SPRI - Technical Doc'!A3:A83)</f>
        <v>1.2500000000000001E-2</v>
      </c>
    </row>
    <row r="40" spans="1:11" ht="20" customHeight="1" x14ac:dyDescent="0.15">
      <c r="A40" s="10" t="s">
        <v>68</v>
      </c>
      <c r="B40" s="24">
        <f>COUNTIFS(INDEX(Brains!$B$3:$BT$90,,MATCH(B$2,Brains!$B$2:$BT$2,0)),"x",INDEX(Brains!$B$3:$BT$90,,MATCH($A40,Brains!$B$2:$BT$2,0)),"x")</f>
        <v>0</v>
      </c>
      <c r="C40" s="25">
        <f>COUNTIFS(INDEX(Brains!$B$3:$BT$90,,MATCH(C$2,Brains!$B$2:$BT$2,0)),"x",INDEX(Brains!$B$3:$BT$90,,MATCH($A40,Brains!$B$2:$BT$2,0)),"x")</f>
        <v>1</v>
      </c>
      <c r="D40" s="25">
        <f>COUNTIFS(INDEX(Brains!$B$3:$BT$90,,MATCH(D$2,Brains!$B$2:$BT$2,0)),"x",INDEX(Brains!$B$3:$BT$90,,MATCH($A40,Brains!$B$2:$BT$2,0)),"x")</f>
        <v>0</v>
      </c>
      <c r="E40" s="25">
        <f>COUNTIFS(INDEX(Brains!$B$3:$BT$90,,MATCH(E$2,Brains!$B$2:$BT$2,0)),"x",INDEX(Brains!$B$3:$BT$90,,MATCH($A40,Brains!$B$2:$BT$2,0)),"x")</f>
        <v>0</v>
      </c>
      <c r="F40" s="25">
        <f>COUNTIFS(INDEX(Brains!$B$3:$BT$90,,MATCH(F$2,Brains!$B$2:$BT$2,0)),"x",INDEX(Brains!$B$3:$BT$90,,MATCH($A40,Brains!$B$2:$BT$2,0)),"x")</f>
        <v>0</v>
      </c>
      <c r="G40" s="25">
        <f>COUNTIFS(INDEX(Brains!$B$3:$BT$90,,MATCH(G$2,Brains!$B$2:$BT$2,0)),"x",INDEX(Brains!$B$3:$BT$90,,MATCH($A40,Brains!$B$2:$BT$2,0)),"x")</f>
        <v>0</v>
      </c>
      <c r="H40" s="25">
        <f>COUNTIFS('Tracking - SPRI - Technical Doc'!$F$3:$I$83,$A40)</f>
        <v>2</v>
      </c>
      <c r="I40" s="25">
        <f ca="1">COUNTIFS(INDEX(Brains!$B$3:$BT$90,,MATCH(I$2,Brains!$B$2:$BT$2,0)),"x",INDEX(Brains!$B$3:$BT$90,,MATCH($A40,Brains!$B$2:$BT$2,0)),"x")</f>
        <v>2</v>
      </c>
      <c r="J40" s="26">
        <f t="shared" ca="1" si="0"/>
        <v>1</v>
      </c>
      <c r="K40" s="26">
        <f ca="1">H40/COUNTA('Tracking - SPRI - Technical Doc'!A3:A83)</f>
        <v>2.5000000000000001E-2</v>
      </c>
    </row>
    <row r="41" spans="1:11" ht="20" customHeight="1" x14ac:dyDescent="0.15">
      <c r="A41" s="10" t="s">
        <v>17</v>
      </c>
      <c r="B41" s="24">
        <f>COUNTIFS(INDEX(Brains!$B$3:$BT$90,,MATCH(B$2,Brains!$B$2:$BT$2,0)),"x",INDEX(Brains!$B$3:$BT$90,,MATCH($A41,Brains!$B$2:$BT$2,0)),"x")</f>
        <v>6</v>
      </c>
      <c r="C41" s="25">
        <f>COUNTIFS(INDEX(Brains!$B$3:$BT$90,,MATCH(C$2,Brains!$B$2:$BT$2,0)),"x",INDEX(Brains!$B$3:$BT$90,,MATCH($A41,Brains!$B$2:$BT$2,0)),"x")</f>
        <v>3</v>
      </c>
      <c r="D41" s="25">
        <f>COUNTIFS(INDEX(Brains!$B$3:$BT$90,,MATCH(D$2,Brains!$B$2:$BT$2,0)),"x",INDEX(Brains!$B$3:$BT$90,,MATCH($A41,Brains!$B$2:$BT$2,0)),"x")</f>
        <v>1</v>
      </c>
      <c r="E41" s="25">
        <f>COUNTIFS(INDEX(Brains!$B$3:$BT$90,,MATCH(E$2,Brains!$B$2:$BT$2,0)),"x",INDEX(Brains!$B$3:$BT$90,,MATCH($A41,Brains!$B$2:$BT$2,0)),"x")</f>
        <v>1</v>
      </c>
      <c r="F41" s="25">
        <f>COUNTIFS(INDEX(Brains!$B$3:$BT$90,,MATCH(F$2,Brains!$B$2:$BT$2,0)),"x",INDEX(Brains!$B$3:$BT$90,,MATCH($A41,Brains!$B$2:$BT$2,0)),"x")</f>
        <v>0</v>
      </c>
      <c r="G41" s="25">
        <f>COUNTIFS(INDEX(Brains!$B$3:$BT$90,,MATCH(G$2,Brains!$B$2:$BT$2,0)),"x",INDEX(Brains!$B$3:$BT$90,,MATCH($A41,Brains!$B$2:$BT$2,0)),"x")</f>
        <v>6</v>
      </c>
      <c r="H41" s="25">
        <f>COUNTIFS('Tracking - SPRI - Technical Doc'!$F$3:$I$83,$A41)</f>
        <v>17</v>
      </c>
      <c r="I41" s="25">
        <f ca="1">COUNTIFS(INDEX(Brains!$B$3:$BT$90,,MATCH(I$2,Brains!$B$2:$BT$2,0)),"x",INDEX(Brains!$B$3:$BT$90,,MATCH($A41,Brains!$B$2:$BT$2,0)),"x")</f>
        <v>10</v>
      </c>
      <c r="J41" s="26">
        <f t="shared" ca="1" si="0"/>
        <v>0.58823529411764708</v>
      </c>
      <c r="K41" s="26">
        <f ca="1">H41/COUNTA('Tracking - SPRI - Technical Doc'!A3:A83)</f>
        <v>0.21249999999999999</v>
      </c>
    </row>
  </sheetData>
  <mergeCells count="1">
    <mergeCell ref="A1:K1"/>
  </mergeCells>
  <conditionalFormatting sqref="B3:H41">
    <cfRule type="cellIs" dxfId="4" priority="5" stopIfTrue="1" operator="equal">
      <formula>0</formula>
    </cfRule>
  </conditionalFormatting>
  <conditionalFormatting sqref="J2:J41">
    <cfRule type="cellIs" dxfId="3" priority="1" stopIfTrue="1" operator="greaterThan">
      <formula>0.75</formula>
    </cfRule>
    <cfRule type="cellIs" dxfId="2" priority="2" stopIfTrue="1" operator="between">
      <formula>0.5</formula>
      <formula>0.749</formula>
    </cfRule>
    <cfRule type="cellIs" dxfId="1" priority="3" stopIfTrue="1" operator="between">
      <formula>0.25</formula>
      <formula>0.499</formula>
    </cfRule>
    <cfRule type="cellIs" dxfId="0" priority="4" stopIfTrue="1" operator="lessThan">
      <formula>0.25</formula>
    </cfRule>
  </conditionalFormatting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T82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A87" sqref="A87"/>
    </sheetView>
  </sheetViews>
  <sheetFormatPr baseColWidth="10" defaultColWidth="16.33203125" defaultRowHeight="20" customHeight="1" x14ac:dyDescent="0.15"/>
  <cols>
    <col min="1" max="1" width="57.5" style="1" customWidth="1"/>
    <col min="2" max="2" width="16" style="1" customWidth="1"/>
    <col min="3" max="3" width="8.6640625" style="1" customWidth="1"/>
    <col min="4" max="4" width="9" style="1" customWidth="1"/>
    <col min="5" max="5" width="11.1640625" style="1" customWidth="1"/>
    <col min="6" max="6" width="7.5" style="1" customWidth="1"/>
    <col min="7" max="7" width="11.5" style="1" customWidth="1"/>
    <col min="8" max="8" width="6.6640625" style="1" customWidth="1"/>
    <col min="9" max="9" width="11.1640625" style="1" customWidth="1"/>
    <col min="10" max="10" width="10.1640625" style="1" customWidth="1"/>
    <col min="11" max="11" width="16.1640625" style="1" customWidth="1"/>
    <col min="12" max="13" width="18.1640625" style="1" customWidth="1"/>
    <col min="14" max="14" width="7" style="1" customWidth="1"/>
    <col min="15" max="15" width="6.33203125" style="1" customWidth="1"/>
    <col min="16" max="16" width="8.6640625" style="1" customWidth="1"/>
    <col min="17" max="17" width="12.83203125" style="1" customWidth="1"/>
    <col min="18" max="18" width="15" style="1" customWidth="1"/>
    <col min="19" max="19" width="4.83203125" style="1" customWidth="1"/>
    <col min="20" max="20" width="11.5" style="1" customWidth="1"/>
    <col min="21" max="21" width="9.33203125" style="1" customWidth="1"/>
    <col min="22" max="22" width="7.33203125" style="1" customWidth="1"/>
    <col min="23" max="23" width="13.83203125" style="1" customWidth="1"/>
    <col min="24" max="26" width="10.1640625" style="1" customWidth="1"/>
    <col min="27" max="27" width="18.6640625" style="1" customWidth="1"/>
    <col min="28" max="28" width="15.5" style="1" customWidth="1"/>
    <col min="29" max="29" width="8.5" style="1" customWidth="1"/>
    <col min="30" max="31" width="12.33203125" style="1" customWidth="1"/>
    <col min="32" max="32" width="9.6640625" style="1" customWidth="1"/>
    <col min="33" max="34" width="14" style="1" customWidth="1"/>
    <col min="35" max="35" width="14.83203125" style="1" customWidth="1"/>
    <col min="36" max="36" width="10.6640625" style="1" customWidth="1"/>
    <col min="37" max="37" width="17" style="1" customWidth="1"/>
    <col min="38" max="38" width="11.83203125" style="1" customWidth="1"/>
    <col min="39" max="39" width="9.6640625" style="1" customWidth="1"/>
    <col min="40" max="40" width="12.1640625" style="1" customWidth="1"/>
    <col min="41" max="41" width="6.1640625" style="1" customWidth="1"/>
    <col min="42" max="42" width="13.83203125" style="1" customWidth="1"/>
    <col min="43" max="43" width="11" style="1" customWidth="1"/>
    <col min="44" max="44" width="14.83203125" style="1" customWidth="1"/>
    <col min="45" max="45" width="5" style="1" customWidth="1"/>
    <col min="46" max="46" width="8" style="1" customWidth="1"/>
    <col min="47" max="47" width="10.1640625" style="1" customWidth="1"/>
    <col min="48" max="72" width="6.6640625" style="1" customWidth="1"/>
    <col min="73" max="73" width="16.33203125" style="1" customWidth="1"/>
    <col min="74" max="16384" width="16.33203125" style="1"/>
  </cols>
  <sheetData>
    <row r="1" spans="1:72" ht="27.75" customHeight="1" x14ac:dyDescent="0.15">
      <c r="A1" s="43" t="s">
        <v>160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</row>
    <row r="2" spans="1:72" ht="20.25" customHeight="1" x14ac:dyDescent="0.15">
      <c r="A2" s="15"/>
      <c r="B2" s="2" t="str">
        <f>'Topic Count - Topic Count'!I$2</f>
        <v>Older than 5 years</v>
      </c>
      <c r="C2" s="2" t="str">
        <f>'Topic Count - Topic Count'!B$2</f>
        <v>Standard</v>
      </c>
      <c r="D2" s="2" t="str">
        <f>'Topic Count - Topic Count'!C$2</f>
        <v>Resource</v>
      </c>
      <c r="E2" s="2" t="str">
        <f>'Topic Count - Topic Count'!D$2</f>
        <v>White Paper</v>
      </c>
      <c r="F2" s="2" t="str">
        <f>'Topic Count - Topic Count'!E$2</f>
        <v>Bulletin</v>
      </c>
      <c r="G2" s="2" t="str">
        <f>'Topic Count - Topic Count'!F$2</f>
        <v>Presentation</v>
      </c>
      <c r="H2" s="2" t="str">
        <f>'Topic Count - Topic Count'!G$2</f>
        <v>Article</v>
      </c>
      <c r="I2" s="27" t="str">
        <f>'Topic Count - Topic Count'!$A3</f>
        <v>Adhesives</v>
      </c>
      <c r="J2" s="27" t="str">
        <f>'Topic Count - Topic Count'!$A4</f>
        <v>Aesthetics</v>
      </c>
      <c r="K2" s="27" t="str">
        <f>'Topic Count - Topic Count'!$A5</f>
        <v>Ballasted Systems</v>
      </c>
      <c r="L2" s="27" t="str">
        <f>'Topic Count - Topic Count'!$A6</f>
        <v>Codes &amp; Regulations</v>
      </c>
      <c r="M2" s="27" t="s">
        <v>167</v>
      </c>
      <c r="N2" s="27" t="str">
        <f>'Topic Count - Topic Count'!$A8</f>
        <v>Details</v>
      </c>
      <c r="O2" s="27" t="str">
        <f>'Topic Count - Topic Count'!$A9</f>
        <v>DORA</v>
      </c>
      <c r="P2" s="27" t="str">
        <f>'Topic Count - Topic Count'!$A10</f>
        <v>Drainage</v>
      </c>
      <c r="Q2" s="27" t="str">
        <f>'Topic Count - Topic Count'!$A11</f>
        <v>Edge Systems</v>
      </c>
      <c r="R2" s="27" t="str">
        <f>'Topic Count - Topic Count'!$A12</f>
        <v>Energy efficiency</v>
      </c>
      <c r="S2" s="27" t="str">
        <f>'Topic Count - Topic Count'!$A13</f>
        <v>EPD</v>
      </c>
      <c r="T2" s="27" t="str">
        <f>'Topic Count - Topic Count'!$A14</f>
        <v>External Fire</v>
      </c>
      <c r="U2" s="27" t="str">
        <f>'Topic Count - Topic Count'!$A15</f>
        <v>Fasteners</v>
      </c>
      <c r="V2" s="27" t="str">
        <f>'Topic Count - Topic Count'!$A16</f>
        <v>Gutters</v>
      </c>
      <c r="W2" s="27" t="str">
        <f>'Topic Count - Topic Count'!$A17</f>
        <v>Hot Air Welding</v>
      </c>
      <c r="X2" s="27" t="str">
        <f>'Topic Count - Topic Count'!$A18</f>
        <v>Installation</v>
      </c>
      <c r="Y2" s="27" t="s">
        <v>168</v>
      </c>
      <c r="Z2" s="27" t="s">
        <v>165</v>
      </c>
      <c r="AA2" s="27" t="str">
        <f>'Topic Count - Topic Count'!$A21</f>
        <v>Lightweight Concrete</v>
      </c>
      <c r="AB2" s="27" t="str">
        <f>'Topic Count - Topic Count'!$A22</f>
        <v>Modified Bitumen</v>
      </c>
      <c r="AC2" s="27" t="str">
        <f>'Topic Count - Topic Count'!$A23</f>
        <v>Moisture</v>
      </c>
      <c r="AD2" s="27" t="str">
        <f>'Topic Count - Topic Count'!$A24</f>
        <v>Occupied Roofs</v>
      </c>
      <c r="AE2" s="27" t="str">
        <f>'Topic Count - Topic Count'!$A25</f>
        <v>Photovoltaics</v>
      </c>
      <c r="AF2" s="27" t="str">
        <f>'Topic Count - Topic Count'!$A26</f>
        <v>Reference</v>
      </c>
      <c r="AG2" s="27" t="s">
        <v>138</v>
      </c>
      <c r="AH2" s="27" t="str">
        <f>'Topic Count - Topic Count'!$A28</f>
        <v>Reroof/Recover</v>
      </c>
      <c r="AI2" s="27" t="str">
        <f>'Topic Count - Topic Count'!$A29</f>
        <v>Roof Assemblies</v>
      </c>
      <c r="AJ2" s="27" t="str">
        <f>'Topic Count - Topic Count'!$A30</f>
        <v>Roof Decks</v>
      </c>
      <c r="AK2" s="27" t="str">
        <f>'Topic Count - Topic Count'!$A31</f>
        <v>Rooftop Equipment</v>
      </c>
      <c r="AL2" s="27" t="str">
        <f>'Topic Count - Topic Count'!$A32</f>
        <v>Self-Adhered</v>
      </c>
      <c r="AM2" s="27" t="str">
        <f>'Topic Count - Topic Count'!$A33</f>
        <v>Standards</v>
      </c>
      <c r="AN2" s="27" t="str">
        <f>'Topic Count - Topic Count'!$A34</f>
        <v>Sustainability</v>
      </c>
      <c r="AO2" s="27" t="str">
        <f>'Topic Count - Topic Count'!$A35</f>
        <v>Tapes</v>
      </c>
      <c r="AP2" s="27" t="str">
        <f>'Topic Count - Topic Count'!$A36</f>
        <v>Thermoplastics</v>
      </c>
      <c r="AQ2" s="27" t="str">
        <f>'Topic Count - Topic Count'!$A37</f>
        <v>Thermosets</v>
      </c>
      <c r="AR2" s="27" t="str">
        <f>'Topic Count - Topic Count'!$A38</f>
        <v>Vegetative Roofs</v>
      </c>
      <c r="AS2" s="27" t="str">
        <f>'Topic Count - Topic Count'!$A39</f>
        <v>VOC</v>
      </c>
      <c r="AT2" s="27" t="str">
        <f>'Topic Count - Topic Count'!$A40</f>
        <v>Weather</v>
      </c>
      <c r="AU2" s="27" t="str">
        <f>'Topic Count - Topic Count'!$A41</f>
        <v>Wind Uplift</v>
      </c>
      <c r="AV2" s="15" t="e">
        <f>#REF!</f>
        <v>#REF!</v>
      </c>
      <c r="AW2" s="15" t="e">
        <f>#REF!</f>
        <v>#REF!</v>
      </c>
      <c r="AX2" s="15" t="e">
        <f>#REF!</f>
        <v>#REF!</v>
      </c>
      <c r="AY2" s="15" t="e">
        <f>#REF!</f>
        <v>#REF!</v>
      </c>
      <c r="AZ2" s="15" t="e">
        <f>#REF!</f>
        <v>#REF!</v>
      </c>
      <c r="BA2" s="15" t="e">
        <f>#REF!</f>
        <v>#REF!</v>
      </c>
      <c r="BB2" s="15" t="e">
        <f>#REF!</f>
        <v>#REF!</v>
      </c>
      <c r="BC2" s="15" t="e">
        <f>#REF!</f>
        <v>#REF!</v>
      </c>
      <c r="BD2" s="15" t="e">
        <f>#REF!</f>
        <v>#REF!</v>
      </c>
      <c r="BE2" s="15" t="e">
        <f>#REF!</f>
        <v>#REF!</v>
      </c>
      <c r="BF2" s="15" t="e">
        <f>#REF!</f>
        <v>#REF!</v>
      </c>
      <c r="BG2" s="15" t="e">
        <f>#REF!</f>
        <v>#REF!</v>
      </c>
      <c r="BH2" s="15" t="e">
        <f>#REF!</f>
        <v>#REF!</v>
      </c>
      <c r="BI2" s="15" t="e">
        <f>#REF!</f>
        <v>#REF!</v>
      </c>
      <c r="BJ2" s="15" t="e">
        <f>#REF!</f>
        <v>#REF!</v>
      </c>
      <c r="BK2" s="15" t="e">
        <f>#REF!</f>
        <v>#REF!</v>
      </c>
      <c r="BL2" s="15" t="e">
        <f>#REF!</f>
        <v>#REF!</v>
      </c>
      <c r="BM2" s="15" t="e">
        <f>#REF!</f>
        <v>#REF!</v>
      </c>
      <c r="BN2" s="15" t="e">
        <f>#REF!</f>
        <v>#REF!</v>
      </c>
      <c r="BO2" s="15" t="e">
        <f>#REF!</f>
        <v>#REF!</v>
      </c>
      <c r="BP2" s="15" t="e">
        <f>#REF!</f>
        <v>#REF!</v>
      </c>
      <c r="BQ2" s="15" t="e">
        <f>#REF!</f>
        <v>#REF!</v>
      </c>
      <c r="BR2" s="15" t="e">
        <f>#REF!</f>
        <v>#REF!</v>
      </c>
      <c r="BS2" s="15" t="e">
        <f>#REF!</f>
        <v>#REF!</v>
      </c>
      <c r="BT2" s="15" t="e">
        <f>#REF!</f>
        <v>#REF!</v>
      </c>
    </row>
    <row r="3" spans="1:72" ht="32.25" customHeight="1" x14ac:dyDescent="0.15">
      <c r="A3" s="4" t="str">
        <f>'Tracking - SPRI - Technical Doc'!$B16</f>
        <v>VR-1 Procedure for Investigating Resistance to Root or Rhizome Penetration on Vegetative Roofs</v>
      </c>
      <c r="B3" s="5" t="str">
        <f ca="1">IF(YEAR(NOW())-YEAR('Tracking - SPRI - Technical Doc'!E16)&gt;4,"x","")</f>
        <v/>
      </c>
      <c r="C3" s="6" t="str">
        <f>IF('Tracking - SPRI - Technical Doc'!$C16="s","x","")</f>
        <v>x</v>
      </c>
      <c r="D3" s="6" t="str">
        <f>IF('Tracking - SPRI - Technical Doc'!$C16="r","x","")</f>
        <v/>
      </c>
      <c r="E3" s="6" t="str">
        <f>IF('Tracking - SPRI - Technical Doc'!$C16="w","x","")</f>
        <v/>
      </c>
      <c r="F3" s="6" t="str">
        <f>IF('Tracking - SPRI - Technical Doc'!$C16="b","x","")</f>
        <v/>
      </c>
      <c r="G3" s="6" t="str">
        <f>IF('Tracking - SPRI - Technical Doc'!$C16="p","x","")</f>
        <v/>
      </c>
      <c r="H3" s="6" t="str">
        <f>IF('Tracking - SPRI - Technical Doc'!$C16="a","x","")</f>
        <v/>
      </c>
      <c r="I3" s="28" t="str">
        <f>IF(COUNTIFS('Tracking - SPRI - Technical Doc'!$F16:$I16,I$2),"x","")</f>
        <v/>
      </c>
      <c r="J3" s="28" t="str">
        <f>IF(COUNTIFS('Tracking - SPRI - Technical Doc'!$F16:$I16,J$2),"x","")</f>
        <v/>
      </c>
      <c r="K3" s="28" t="str">
        <f>IF(COUNTIFS('Tracking - SPRI - Technical Doc'!$F16:$I16,K$2),"x","")</f>
        <v/>
      </c>
      <c r="L3" s="28" t="str">
        <f>IF(COUNTIFS('Tracking - SPRI - Technical Doc'!$F16:$I16,L$2),"x","")</f>
        <v/>
      </c>
      <c r="M3" s="28" t="str">
        <f>IF(COUNTIFS('Tracking - SPRI - Technical Doc'!$F16:$I16,M$2),"x","")</f>
        <v/>
      </c>
      <c r="N3" s="28" t="str">
        <f>IF(COUNTIFS('Tracking - SPRI - Technical Doc'!$F16:$I16,N$2),"x","")</f>
        <v/>
      </c>
      <c r="O3" s="28" t="str">
        <f>IF(COUNTIFS('Tracking - SPRI - Technical Doc'!$F16:$I16,O$2),"x","")</f>
        <v/>
      </c>
      <c r="P3" s="28" t="str">
        <f>IF(COUNTIFS('Tracking - SPRI - Technical Doc'!$F16:$I16,P$2),"x","")</f>
        <v/>
      </c>
      <c r="Q3" s="28" t="str">
        <f>IF(COUNTIFS('Tracking - SPRI - Technical Doc'!$F16:$I16,Q$2),"x","")</f>
        <v/>
      </c>
      <c r="R3" s="28" t="str">
        <f>IF(COUNTIFS('Tracking - SPRI - Technical Doc'!$F16:$I16,R$2),"x","")</f>
        <v/>
      </c>
      <c r="S3" s="28" t="str">
        <f>IF(COUNTIFS('Tracking - SPRI - Technical Doc'!$F16:$I16,S$2),"x","")</f>
        <v/>
      </c>
      <c r="T3" s="28" t="str">
        <f>IF(COUNTIFS('Tracking - SPRI - Technical Doc'!$F16:$I16,T$2),"x","")</f>
        <v/>
      </c>
      <c r="U3" s="28" t="str">
        <f>IF(COUNTIFS('Tracking - SPRI - Technical Doc'!$F16:$I16,U$2),"x","")</f>
        <v/>
      </c>
      <c r="V3" s="28" t="str">
        <f>IF(COUNTIFS('Tracking - SPRI - Technical Doc'!$F16:$I16,V$2),"x","")</f>
        <v/>
      </c>
      <c r="W3" s="28" t="str">
        <f>IF(COUNTIFS('Tracking - SPRI - Technical Doc'!$F16:$I16,W$2),"x","")</f>
        <v/>
      </c>
      <c r="X3" s="28" t="str">
        <f>IF(COUNTIFS('Tracking - SPRI - Technical Doc'!$F16:$I16,X$2),"x","")</f>
        <v/>
      </c>
      <c r="Y3" s="28" t="str">
        <f>IF(COUNTIFS('Tracking - SPRI - Technical Doc'!$F16:$I16,Y$2),"x","")</f>
        <v/>
      </c>
      <c r="Z3" s="28" t="str">
        <f>IF(COUNTIFS('Tracking - SPRI - Technical Doc'!$F16:$I16,Z$2),"x","")</f>
        <v/>
      </c>
      <c r="AA3" s="28" t="str">
        <f>IF(COUNTIFS('Tracking - SPRI - Technical Doc'!$F16:$I16,AA$2),"x","")</f>
        <v/>
      </c>
      <c r="AB3" s="28" t="str">
        <f>IF(COUNTIFS('Tracking - SPRI - Technical Doc'!$F16:$I16,AB$2),"x","")</f>
        <v/>
      </c>
      <c r="AC3" s="28" t="str">
        <f>IF(COUNTIFS('Tracking - SPRI - Technical Doc'!$F16:$I16,AC$2),"x","")</f>
        <v/>
      </c>
      <c r="AD3" s="28" t="str">
        <f>IF(COUNTIFS('Tracking - SPRI - Technical Doc'!$F16:$I16,AD$2),"x","")</f>
        <v/>
      </c>
      <c r="AE3" s="28" t="str">
        <f>IF(COUNTIFS('Tracking - SPRI - Technical Doc'!$F16:$I16,AE$2),"x","")</f>
        <v/>
      </c>
      <c r="AF3" s="28" t="str">
        <f>IF(COUNTIFS('Tracking - SPRI - Technical Doc'!$F16:$I16,AF$2),"x","")</f>
        <v/>
      </c>
      <c r="AG3" s="28" t="str">
        <f>IF(COUNTIFS('Tracking - SPRI - Technical Doc'!$F16:$I16,AG$2),"x","")</f>
        <v/>
      </c>
      <c r="AH3" s="28" t="str">
        <f>IF(COUNTIFS('Tracking - SPRI - Technical Doc'!$F16:$I16,AH$2),"x","")</f>
        <v/>
      </c>
      <c r="AI3" s="28" t="str">
        <f>IF(COUNTIFS('Tracking - SPRI - Technical Doc'!$F16:$I16,AI$2),"x","")</f>
        <v/>
      </c>
      <c r="AJ3" s="28" t="str">
        <f>IF(COUNTIFS('Tracking - SPRI - Technical Doc'!$F16:$I16,AJ$2),"x","")</f>
        <v/>
      </c>
      <c r="AK3" s="28" t="str">
        <f>IF(COUNTIFS('Tracking - SPRI - Technical Doc'!$F16:$I16,AK$2),"x","")</f>
        <v/>
      </c>
      <c r="AL3" s="28" t="str">
        <f>IF(COUNTIFS('Tracking - SPRI - Technical Doc'!$F16:$I16,AL$2),"x","")</f>
        <v/>
      </c>
      <c r="AM3" s="28" t="str">
        <f>IF(COUNTIFS('Tracking - SPRI - Technical Doc'!$F16:$I16,AM$2),"x","")</f>
        <v>x</v>
      </c>
      <c r="AN3" s="28" t="str">
        <f>IF(COUNTIFS('Tracking - SPRI - Technical Doc'!$F16:$I16,AN$2),"x","")</f>
        <v/>
      </c>
      <c r="AO3" s="28" t="str">
        <f>IF(COUNTIFS('Tracking - SPRI - Technical Doc'!$F16:$I16,AO$2),"x","")</f>
        <v/>
      </c>
      <c r="AP3" s="28" t="str">
        <f>IF(COUNTIFS('Tracking - SPRI - Technical Doc'!$F16:$I16,AP$2),"x","")</f>
        <v/>
      </c>
      <c r="AQ3" s="28" t="str">
        <f>IF(COUNTIFS('Tracking - SPRI - Technical Doc'!$F16:$I16,AQ$2),"x","")</f>
        <v/>
      </c>
      <c r="AR3" s="28" t="str">
        <f>IF(COUNTIFS('Tracking - SPRI - Technical Doc'!$F16:$I16,AR$2),"x","")</f>
        <v>x</v>
      </c>
      <c r="AS3" s="28" t="str">
        <f>IF(COUNTIFS('Tracking - SPRI - Technical Doc'!$F16:$I16,AS$2),"x","")</f>
        <v/>
      </c>
      <c r="AT3" s="28" t="str">
        <f>IF(COUNTIFS('Tracking - SPRI - Technical Doc'!$F16:$I16,AT$2),"x","")</f>
        <v/>
      </c>
      <c r="AU3" s="28" t="str">
        <f>IF(COUNTIFS('Tracking - SPRI - Technical Doc'!$F16:$I16,AU$2),"x","")</f>
        <v/>
      </c>
      <c r="AV3" s="29" t="str">
        <f>IF(COUNTIFS('Tracking - SPRI - Technical Doc'!$F16:$I16,AV$2),"x","")</f>
        <v/>
      </c>
      <c r="AW3" s="29" t="str">
        <f>IF(COUNTIFS('Tracking - SPRI - Technical Doc'!$F16:$I16,AW$2),"x","")</f>
        <v/>
      </c>
      <c r="AX3" s="29" t="str">
        <f>IF(COUNTIFS('Tracking - SPRI - Technical Doc'!$F16:$I16,AX$2),"x","")</f>
        <v/>
      </c>
      <c r="AY3" s="29" t="str">
        <f>IF(COUNTIFS('Tracking - SPRI - Technical Doc'!$F16:$I16,AY$2),"x","")</f>
        <v/>
      </c>
      <c r="AZ3" s="29" t="str">
        <f>IF(COUNTIFS('Tracking - SPRI - Technical Doc'!$F16:$I16,AZ$2),"x","")</f>
        <v/>
      </c>
      <c r="BA3" s="29" t="str">
        <f>IF(COUNTIFS('Tracking - SPRI - Technical Doc'!$F16:$I16,BA$2),"x","")</f>
        <v/>
      </c>
      <c r="BB3" s="29" t="str">
        <f>IF(COUNTIFS('Tracking - SPRI - Technical Doc'!$F16:$I16,BB$2),"x","")</f>
        <v/>
      </c>
      <c r="BC3" s="29" t="str">
        <f>IF(COUNTIFS('Tracking - SPRI - Technical Doc'!$F16:$I16,BC$2),"x","")</f>
        <v/>
      </c>
      <c r="BD3" s="29" t="str">
        <f>IF(COUNTIFS('Tracking - SPRI - Technical Doc'!$F16:$I16,BD$2),"x","")</f>
        <v/>
      </c>
      <c r="BE3" s="29" t="str">
        <f>IF(COUNTIFS('Tracking - SPRI - Technical Doc'!$F16:$I16,BE$2),"x","")</f>
        <v/>
      </c>
      <c r="BF3" s="29" t="str">
        <f>IF(COUNTIFS('Tracking - SPRI - Technical Doc'!$F16:$I16,BF$2),"x","")</f>
        <v/>
      </c>
      <c r="BG3" s="29" t="str">
        <f>IF(COUNTIFS('Tracking - SPRI - Technical Doc'!$F16:$I16,BG$2),"x","")</f>
        <v/>
      </c>
      <c r="BH3" s="29" t="str">
        <f>IF(COUNTIFS('Tracking - SPRI - Technical Doc'!$F16:$I16,BH$2),"x","")</f>
        <v/>
      </c>
      <c r="BI3" s="29" t="str">
        <f>IF(COUNTIFS('Tracking - SPRI - Technical Doc'!$F16:$I16,BI$2),"x","")</f>
        <v/>
      </c>
      <c r="BJ3" s="29" t="str">
        <f>IF(COUNTIFS('Tracking - SPRI - Technical Doc'!$F16:$I16,BJ$2),"x","")</f>
        <v/>
      </c>
      <c r="BK3" s="29" t="str">
        <f>IF(COUNTIFS('Tracking - SPRI - Technical Doc'!$F16:$I16,BK$2),"x","")</f>
        <v/>
      </c>
      <c r="BL3" s="29" t="str">
        <f>IF(COUNTIFS('Tracking - SPRI - Technical Doc'!$F16:$I16,BL$2),"x","")</f>
        <v/>
      </c>
      <c r="BM3" s="29" t="str">
        <f>IF(COUNTIFS('Tracking - SPRI - Technical Doc'!$F16:$I16,BM$2),"x","")</f>
        <v/>
      </c>
      <c r="BN3" s="29" t="str">
        <f>IF(COUNTIFS('Tracking - SPRI - Technical Doc'!$F16:$I16,BN$2),"x","")</f>
        <v/>
      </c>
      <c r="BO3" s="29" t="str">
        <f>IF(COUNTIFS('Tracking - SPRI - Technical Doc'!$F16:$I16,BO$2),"x","")</f>
        <v/>
      </c>
      <c r="BP3" s="29" t="str">
        <f>IF(COUNTIFS('Tracking - SPRI - Technical Doc'!$F16:$I16,BP$2),"x","")</f>
        <v/>
      </c>
      <c r="BQ3" s="29" t="str">
        <f>IF(COUNTIFS('Tracking - SPRI - Technical Doc'!$F16:$I16,BQ$2),"x","")</f>
        <v/>
      </c>
      <c r="BR3" s="29" t="str">
        <f>IF(COUNTIFS('Tracking - SPRI - Technical Doc'!$F16:$I16,BR$2),"x","")</f>
        <v/>
      </c>
      <c r="BS3" s="29" t="str">
        <f>IF(COUNTIFS('Tracking - SPRI - Technical Doc'!$F16:$I16,BS$2),"x","")</f>
        <v/>
      </c>
      <c r="BT3" s="29" t="str">
        <f>IF(COUNTIFS('Tracking - SPRI - Technical Doc'!$F16:$I16,BT$2),"x","")</f>
        <v/>
      </c>
    </row>
    <row r="4" spans="1:72" ht="32" customHeight="1" x14ac:dyDescent="0.15">
      <c r="A4" s="10" t="str">
        <f>'Tracking - SPRI - Technical Doc'!$B3</f>
        <v>ED-1 Design Standard Edge Systems Used with Low Slope Roofing Systems</v>
      </c>
      <c r="B4" s="11" t="str">
        <f ca="1">IF(YEAR(NOW())-YEAR('Tracking - SPRI - Technical Doc'!E3)&gt;4,"x","")</f>
        <v>x</v>
      </c>
      <c r="C4" s="12" t="str">
        <f>IF('Tracking - SPRI - Technical Doc'!$C3="s","x","")</f>
        <v>x</v>
      </c>
      <c r="D4" s="12" t="str">
        <f>IF('Tracking - SPRI - Technical Doc'!$C3="r","x","")</f>
        <v/>
      </c>
      <c r="E4" s="12" t="str">
        <f>IF('Tracking - SPRI - Technical Doc'!$C3="w","x","")</f>
        <v/>
      </c>
      <c r="F4" s="12" t="str">
        <f>IF('Tracking - SPRI - Technical Doc'!$C3="b","x","")</f>
        <v/>
      </c>
      <c r="G4" s="12" t="str">
        <f>IF('Tracking - SPRI - Technical Doc'!$C3="p","x","")</f>
        <v/>
      </c>
      <c r="H4" s="12" t="str">
        <f>IF('Tracking - SPRI - Technical Doc'!$C3="a","x","")</f>
        <v/>
      </c>
      <c r="I4" s="30" t="str">
        <f>IF(COUNTIFS('Tracking - SPRI - Technical Doc'!$F3:$I3,I$2),"x","")</f>
        <v/>
      </c>
      <c r="J4" s="30" t="str">
        <f>IF(COUNTIFS('Tracking - SPRI - Technical Doc'!$F3:$I3,J$2),"x","")</f>
        <v/>
      </c>
      <c r="K4" s="30" t="str">
        <f>IF(COUNTIFS('Tracking - SPRI - Technical Doc'!$F3:$I3,K$2),"x","")</f>
        <v/>
      </c>
      <c r="L4" s="30" t="str">
        <f>IF(COUNTIFS('Tracking - SPRI - Technical Doc'!$F3:$I3,L$2),"x","")</f>
        <v/>
      </c>
      <c r="M4" s="30" t="str">
        <f>IF(COUNTIFS('Tracking - SPRI - Technical Doc'!$F3:$I3,M$2),"x","")</f>
        <v/>
      </c>
      <c r="N4" s="30" t="str">
        <f>IF(COUNTIFS('Tracking - SPRI - Technical Doc'!$F3:$I3,N$2),"x","")</f>
        <v/>
      </c>
      <c r="O4" s="30" t="str">
        <f>IF(COUNTIFS('Tracking - SPRI - Technical Doc'!$F3:$I3,O$2),"x","")</f>
        <v/>
      </c>
      <c r="P4" s="30" t="str">
        <f>IF(COUNTIFS('Tracking - SPRI - Technical Doc'!$F3:$I3,P$2),"x","")</f>
        <v/>
      </c>
      <c r="Q4" s="30" t="str">
        <f>IF(COUNTIFS('Tracking - SPRI - Technical Doc'!$F3:$I3,Q$2),"x","")</f>
        <v>x</v>
      </c>
      <c r="R4" s="30" t="str">
        <f>IF(COUNTIFS('Tracking - SPRI - Technical Doc'!$F3:$I3,R$2),"x","")</f>
        <v/>
      </c>
      <c r="S4" s="30" t="str">
        <f>IF(COUNTIFS('Tracking - SPRI - Technical Doc'!$F3:$I3,S$2),"x","")</f>
        <v/>
      </c>
      <c r="T4" s="30" t="str">
        <f>IF(COUNTIFS('Tracking - SPRI - Technical Doc'!$F3:$I3,T$2),"x","")</f>
        <v/>
      </c>
      <c r="U4" s="30" t="str">
        <f>IF(COUNTIFS('Tracking - SPRI - Technical Doc'!$F3:$I3,U$2),"x","")</f>
        <v/>
      </c>
      <c r="V4" s="30" t="str">
        <f>IF(COUNTIFS('Tracking - SPRI - Technical Doc'!$F3:$I3,V$2),"x","")</f>
        <v/>
      </c>
      <c r="W4" s="30" t="str">
        <f>IF(COUNTIFS('Tracking - SPRI - Technical Doc'!$F3:$I3,W$2),"x","")</f>
        <v/>
      </c>
      <c r="X4" s="30" t="str">
        <f>IF(COUNTIFS('Tracking - SPRI - Technical Doc'!$F3:$I3,X$2),"x","")</f>
        <v/>
      </c>
      <c r="Y4" s="30" t="str">
        <f>IF(COUNTIFS('Tracking - SPRI - Technical Doc'!$F3:$I3,Y$2),"x","")</f>
        <v/>
      </c>
      <c r="Z4" s="30" t="str">
        <f>IF(COUNTIFS('Tracking - SPRI - Technical Doc'!$F3:$I3,Z$2),"x","")</f>
        <v/>
      </c>
      <c r="AA4" s="30" t="str">
        <f>IF(COUNTIFS('Tracking - SPRI - Technical Doc'!$F3:$I3,AA$2),"x","")</f>
        <v/>
      </c>
      <c r="AB4" s="30" t="str">
        <f>IF(COUNTIFS('Tracking - SPRI - Technical Doc'!$F3:$I3,AB$2),"x","")</f>
        <v/>
      </c>
      <c r="AC4" s="30" t="str">
        <f>IF(COUNTIFS('Tracking - SPRI - Technical Doc'!$F3:$I3,AC$2),"x","")</f>
        <v/>
      </c>
      <c r="AD4" s="30" t="str">
        <f>IF(COUNTIFS('Tracking - SPRI - Technical Doc'!$F3:$I3,AD$2),"x","")</f>
        <v/>
      </c>
      <c r="AE4" s="30" t="str">
        <f>IF(COUNTIFS('Tracking - SPRI - Technical Doc'!$F3:$I3,AE$2),"x","")</f>
        <v/>
      </c>
      <c r="AF4" s="30" t="str">
        <f>IF(COUNTIFS('Tracking - SPRI - Technical Doc'!$F3:$I3,AF$2),"x","")</f>
        <v/>
      </c>
      <c r="AG4" s="30" t="str">
        <f>IF(COUNTIFS('Tracking - SPRI - Technical Doc'!$F3:$I3,AG$2),"x","")</f>
        <v/>
      </c>
      <c r="AH4" s="30" t="str">
        <f>IF(COUNTIFS('Tracking - SPRI - Technical Doc'!$F3:$I3,AH$2),"x","")</f>
        <v/>
      </c>
      <c r="AI4" s="30" t="str">
        <f>IF(COUNTIFS('Tracking - SPRI - Technical Doc'!$F3:$I3,AI$2),"x","")</f>
        <v/>
      </c>
      <c r="AJ4" s="30" t="str">
        <f>IF(COUNTIFS('Tracking - SPRI - Technical Doc'!$F3:$I3,AJ$2),"x","")</f>
        <v/>
      </c>
      <c r="AK4" s="30" t="str">
        <f>IF(COUNTIFS('Tracking - SPRI - Technical Doc'!$F3:$I3,AK$2),"x","")</f>
        <v/>
      </c>
      <c r="AL4" s="30" t="str">
        <f>IF(COUNTIFS('Tracking - SPRI - Technical Doc'!$F3:$I3,AL$2),"x","")</f>
        <v/>
      </c>
      <c r="AM4" s="30" t="str">
        <f>IF(COUNTIFS('Tracking - SPRI - Technical Doc'!$F3:$I3,AM$2),"x","")</f>
        <v>x</v>
      </c>
      <c r="AN4" s="30" t="str">
        <f>IF(COUNTIFS('Tracking - SPRI - Technical Doc'!$F3:$I3,AN$2),"x","")</f>
        <v/>
      </c>
      <c r="AO4" s="30" t="str">
        <f>IF(COUNTIFS('Tracking - SPRI - Technical Doc'!$F3:$I3,AO$2),"x","")</f>
        <v/>
      </c>
      <c r="AP4" s="30" t="str">
        <f>IF(COUNTIFS('Tracking - SPRI - Technical Doc'!$F3:$I3,AP$2),"x","")</f>
        <v/>
      </c>
      <c r="AQ4" s="30" t="str">
        <f>IF(COUNTIFS('Tracking - SPRI - Technical Doc'!$F3:$I3,AQ$2),"x","")</f>
        <v/>
      </c>
      <c r="AR4" s="30" t="str">
        <f>IF(COUNTIFS('Tracking - SPRI - Technical Doc'!$F3:$I3,AR$2),"x","")</f>
        <v/>
      </c>
      <c r="AS4" s="30" t="str">
        <f>IF(COUNTIFS('Tracking - SPRI - Technical Doc'!$F3:$I3,AS$2),"x","")</f>
        <v/>
      </c>
      <c r="AT4" s="30" t="str">
        <f>IF(COUNTIFS('Tracking - SPRI - Technical Doc'!$F3:$I3,AT$2),"x","")</f>
        <v/>
      </c>
      <c r="AU4" s="30" t="str">
        <f>IF(COUNTIFS('Tracking - SPRI - Technical Doc'!$F3:$I3,AU$2),"x","")</f>
        <v>x</v>
      </c>
      <c r="AV4" s="31" t="str">
        <f>IF(COUNTIFS('Tracking - SPRI - Technical Doc'!$F3:$I3,AV$2),"x","")</f>
        <v/>
      </c>
      <c r="AW4" s="31" t="str">
        <f>IF(COUNTIFS('Tracking - SPRI - Technical Doc'!$F3:$I3,AW$2),"x","")</f>
        <v/>
      </c>
      <c r="AX4" s="31" t="str">
        <f>IF(COUNTIFS('Tracking - SPRI - Technical Doc'!$F3:$I3,AX$2),"x","")</f>
        <v/>
      </c>
      <c r="AY4" s="31" t="str">
        <f>IF(COUNTIFS('Tracking - SPRI - Technical Doc'!$F3:$I3,AY$2),"x","")</f>
        <v/>
      </c>
      <c r="AZ4" s="31" t="str">
        <f>IF(COUNTIFS('Tracking - SPRI - Technical Doc'!$F3:$I3,AZ$2),"x","")</f>
        <v/>
      </c>
      <c r="BA4" s="31" t="str">
        <f>IF(COUNTIFS('Tracking - SPRI - Technical Doc'!$F3:$I3,BA$2),"x","")</f>
        <v/>
      </c>
      <c r="BB4" s="31" t="str">
        <f>IF(COUNTIFS('Tracking - SPRI - Technical Doc'!$F3:$I3,BB$2),"x","")</f>
        <v/>
      </c>
      <c r="BC4" s="31" t="str">
        <f>IF(COUNTIFS('Tracking - SPRI - Technical Doc'!$F3:$I3,BC$2),"x","")</f>
        <v/>
      </c>
      <c r="BD4" s="31" t="str">
        <f>IF(COUNTIFS('Tracking - SPRI - Technical Doc'!$F3:$I3,BD$2),"x","")</f>
        <v/>
      </c>
      <c r="BE4" s="31" t="str">
        <f>IF(COUNTIFS('Tracking - SPRI - Technical Doc'!$F3:$I3,BE$2),"x","")</f>
        <v/>
      </c>
      <c r="BF4" s="31" t="str">
        <f>IF(COUNTIFS('Tracking - SPRI - Technical Doc'!$F3:$I3,BF$2),"x","")</f>
        <v/>
      </c>
      <c r="BG4" s="31" t="str">
        <f>IF(COUNTIFS('Tracking - SPRI - Technical Doc'!$F3:$I3,BG$2),"x","")</f>
        <v/>
      </c>
      <c r="BH4" s="31" t="str">
        <f>IF(COUNTIFS('Tracking - SPRI - Technical Doc'!$F3:$I3,BH$2),"x","")</f>
        <v/>
      </c>
      <c r="BI4" s="31" t="str">
        <f>IF(COUNTIFS('Tracking - SPRI - Technical Doc'!$F3:$I3,BI$2),"x","")</f>
        <v/>
      </c>
      <c r="BJ4" s="31" t="str">
        <f>IF(COUNTIFS('Tracking - SPRI - Technical Doc'!$F3:$I3,BJ$2),"x","")</f>
        <v/>
      </c>
      <c r="BK4" s="31" t="str">
        <f>IF(COUNTIFS('Tracking - SPRI - Technical Doc'!$F3:$I3,BK$2),"x","")</f>
        <v/>
      </c>
      <c r="BL4" s="31" t="str">
        <f>IF(COUNTIFS('Tracking - SPRI - Technical Doc'!$F3:$I3,BL$2),"x","")</f>
        <v/>
      </c>
      <c r="BM4" s="31" t="str">
        <f>IF(COUNTIFS('Tracking - SPRI - Technical Doc'!$F3:$I3,BM$2),"x","")</f>
        <v/>
      </c>
      <c r="BN4" s="31" t="str">
        <f>IF(COUNTIFS('Tracking - SPRI - Technical Doc'!$F3:$I3,BN$2),"x","")</f>
        <v/>
      </c>
      <c r="BO4" s="31" t="str">
        <f>IF(COUNTIFS('Tracking - SPRI - Technical Doc'!$F3:$I3,BO$2),"x","")</f>
        <v/>
      </c>
      <c r="BP4" s="31" t="str">
        <f>IF(COUNTIFS('Tracking - SPRI - Technical Doc'!$F3:$I3,BP$2),"x","")</f>
        <v/>
      </c>
      <c r="BQ4" s="31" t="str">
        <f>IF(COUNTIFS('Tracking - SPRI - Technical Doc'!$F3:$I3,BQ$2),"x","")</f>
        <v/>
      </c>
      <c r="BR4" s="31" t="str">
        <f>IF(COUNTIFS('Tracking - SPRI - Technical Doc'!$F3:$I3,BR$2),"x","")</f>
        <v/>
      </c>
      <c r="BS4" s="31" t="str">
        <f>IF(COUNTIFS('Tracking - SPRI - Technical Doc'!$F3:$I3,BS$2),"x","")</f>
        <v/>
      </c>
      <c r="BT4" s="31" t="str">
        <f>IF(COUNTIFS('Tracking - SPRI - Technical Doc'!$F3:$I3,BT$2),"x","")</f>
        <v/>
      </c>
    </row>
    <row r="5" spans="1:72" ht="20" customHeight="1" x14ac:dyDescent="0.15">
      <c r="A5" s="10" t="str">
        <f>'Tracking - SPRI - Technical Doc'!$B4</f>
        <v>RD-1 Performance Standard for Retrofit Drains</v>
      </c>
      <c r="B5" s="11" t="str">
        <f ca="1">IF(YEAR(NOW())-YEAR('Tracking - SPRI - Technical Doc'!E4)&gt;4,"x","")</f>
        <v>x</v>
      </c>
      <c r="C5" s="12" t="str">
        <f>IF('Tracking - SPRI - Technical Doc'!$C4="s","x","")</f>
        <v>x</v>
      </c>
      <c r="D5" s="12" t="str">
        <f>IF('Tracking - SPRI - Technical Doc'!$C4="r","x","")</f>
        <v/>
      </c>
      <c r="E5" s="12" t="str">
        <f>IF('Tracking - SPRI - Technical Doc'!$C4="w","x","")</f>
        <v/>
      </c>
      <c r="F5" s="12" t="str">
        <f>IF('Tracking - SPRI - Technical Doc'!$C4="b","x","")</f>
        <v/>
      </c>
      <c r="G5" s="12" t="str">
        <f>IF('Tracking - SPRI - Technical Doc'!$C4="p","x","")</f>
        <v/>
      </c>
      <c r="H5" s="12" t="str">
        <f>IF('Tracking - SPRI - Technical Doc'!$C4="a","x","")</f>
        <v/>
      </c>
      <c r="I5" s="30" t="str">
        <f>IF(COUNTIFS('Tracking - SPRI - Technical Doc'!$F4:$I4,I$2),"x","")</f>
        <v/>
      </c>
      <c r="J5" s="30" t="str">
        <f>IF(COUNTIFS('Tracking - SPRI - Technical Doc'!$F4:$I4,J$2),"x","")</f>
        <v/>
      </c>
      <c r="K5" s="30" t="str">
        <f>IF(COUNTIFS('Tracking - SPRI - Technical Doc'!$F4:$I4,K$2),"x","")</f>
        <v/>
      </c>
      <c r="L5" s="30" t="str">
        <f>IF(COUNTIFS('Tracking - SPRI - Technical Doc'!$F4:$I4,L$2),"x","")</f>
        <v/>
      </c>
      <c r="M5" s="30" t="str">
        <f>IF(COUNTIFS('Tracking - SPRI - Technical Doc'!$F4:$I4,M$2),"x","")</f>
        <v/>
      </c>
      <c r="N5" s="30" t="str">
        <f>IF(COUNTIFS('Tracking - SPRI - Technical Doc'!$F4:$I4,N$2),"x","")</f>
        <v/>
      </c>
      <c r="O5" s="30" t="str">
        <f>IF(COUNTIFS('Tracking - SPRI - Technical Doc'!$F4:$I4,O$2),"x","")</f>
        <v/>
      </c>
      <c r="P5" s="30" t="str">
        <f>IF(COUNTIFS('Tracking - SPRI - Technical Doc'!$F4:$I4,P$2),"x","")</f>
        <v>x</v>
      </c>
      <c r="Q5" s="30" t="str">
        <f>IF(COUNTIFS('Tracking - SPRI - Technical Doc'!$F4:$I4,Q$2),"x","")</f>
        <v/>
      </c>
      <c r="R5" s="30" t="str">
        <f>IF(COUNTIFS('Tracking - SPRI - Technical Doc'!$F4:$I4,R$2),"x","")</f>
        <v/>
      </c>
      <c r="S5" s="30" t="str">
        <f>IF(COUNTIFS('Tracking - SPRI - Technical Doc'!$F4:$I4,S$2),"x","")</f>
        <v/>
      </c>
      <c r="T5" s="30" t="str">
        <f>IF(COUNTIFS('Tracking - SPRI - Technical Doc'!$F4:$I4,T$2),"x","")</f>
        <v/>
      </c>
      <c r="U5" s="30" t="str">
        <f>IF(COUNTIFS('Tracking - SPRI - Technical Doc'!$F4:$I4,U$2),"x","")</f>
        <v/>
      </c>
      <c r="V5" s="30" t="str">
        <f>IF(COUNTIFS('Tracking - SPRI - Technical Doc'!$F4:$I4,V$2),"x","")</f>
        <v/>
      </c>
      <c r="W5" s="30" t="str">
        <f>IF(COUNTIFS('Tracking - SPRI - Technical Doc'!$F4:$I4,W$2),"x","")</f>
        <v/>
      </c>
      <c r="X5" s="30" t="str">
        <f>IF(COUNTIFS('Tracking - SPRI - Technical Doc'!$F4:$I4,X$2),"x","")</f>
        <v/>
      </c>
      <c r="Y5" s="30" t="str">
        <f>IF(COUNTIFS('Tracking - SPRI - Technical Doc'!$F4:$I4,Y$2),"x","")</f>
        <v/>
      </c>
      <c r="Z5" s="30" t="str">
        <f>IF(COUNTIFS('Tracking - SPRI - Technical Doc'!$F4:$I4,Z$2),"x","")</f>
        <v/>
      </c>
      <c r="AA5" s="30" t="str">
        <f>IF(COUNTIFS('Tracking - SPRI - Technical Doc'!$F4:$I4,AA$2),"x","")</f>
        <v/>
      </c>
      <c r="AB5" s="30" t="str">
        <f>IF(COUNTIFS('Tracking - SPRI - Technical Doc'!$F4:$I4,AB$2),"x","")</f>
        <v/>
      </c>
      <c r="AC5" s="30" t="str">
        <f>IF(COUNTIFS('Tracking - SPRI - Technical Doc'!$F4:$I4,AC$2),"x","")</f>
        <v/>
      </c>
      <c r="AD5" s="30" t="str">
        <f>IF(COUNTIFS('Tracking - SPRI - Technical Doc'!$F4:$I4,AD$2),"x","")</f>
        <v/>
      </c>
      <c r="AE5" s="30" t="str">
        <f>IF(COUNTIFS('Tracking - SPRI - Technical Doc'!$F4:$I4,AE$2),"x","")</f>
        <v/>
      </c>
      <c r="AF5" s="30" t="str">
        <f>IF(COUNTIFS('Tracking - SPRI - Technical Doc'!$F4:$I4,AF$2),"x","")</f>
        <v/>
      </c>
      <c r="AG5" s="30" t="str">
        <f>IF(COUNTIFS('Tracking - SPRI - Technical Doc'!$F4:$I4,AG$2),"x","")</f>
        <v/>
      </c>
      <c r="AH5" s="30" t="str">
        <f>IF(COUNTIFS('Tracking - SPRI - Technical Doc'!$F4:$I4,AH$2),"x","")</f>
        <v>x</v>
      </c>
      <c r="AI5" s="30" t="str">
        <f>IF(COUNTIFS('Tracking - SPRI - Technical Doc'!$F4:$I4,AI$2),"x","")</f>
        <v/>
      </c>
      <c r="AJ5" s="30" t="str">
        <f>IF(COUNTIFS('Tracking - SPRI - Technical Doc'!$F4:$I4,AJ$2),"x","")</f>
        <v/>
      </c>
      <c r="AK5" s="30" t="str">
        <f>IF(COUNTIFS('Tracking - SPRI - Technical Doc'!$F4:$I4,AK$2),"x","")</f>
        <v/>
      </c>
      <c r="AL5" s="30" t="str">
        <f>IF(COUNTIFS('Tracking - SPRI - Technical Doc'!$F4:$I4,AL$2),"x","")</f>
        <v/>
      </c>
      <c r="AM5" s="30" t="str">
        <f>IF(COUNTIFS('Tracking - SPRI - Technical Doc'!$F4:$I4,AM$2),"x","")</f>
        <v>x</v>
      </c>
      <c r="AN5" s="30" t="str">
        <f>IF(COUNTIFS('Tracking - SPRI - Technical Doc'!$F4:$I4,AN$2),"x","")</f>
        <v/>
      </c>
      <c r="AO5" s="30" t="str">
        <f>IF(COUNTIFS('Tracking - SPRI - Technical Doc'!$F4:$I4,AO$2),"x","")</f>
        <v/>
      </c>
      <c r="AP5" s="30" t="str">
        <f>IF(COUNTIFS('Tracking - SPRI - Technical Doc'!$F4:$I4,AP$2),"x","")</f>
        <v/>
      </c>
      <c r="AQ5" s="30" t="str">
        <f>IF(COUNTIFS('Tracking - SPRI - Technical Doc'!$F4:$I4,AQ$2),"x","")</f>
        <v/>
      </c>
      <c r="AR5" s="30" t="str">
        <f>IF(COUNTIFS('Tracking - SPRI - Technical Doc'!$F4:$I4,AR$2),"x","")</f>
        <v/>
      </c>
      <c r="AS5" s="30" t="str">
        <f>IF(COUNTIFS('Tracking - SPRI - Technical Doc'!$F4:$I4,AS$2),"x","")</f>
        <v/>
      </c>
      <c r="AT5" s="30" t="str">
        <f>IF(COUNTIFS('Tracking - SPRI - Technical Doc'!$F4:$I4,AT$2),"x","")</f>
        <v/>
      </c>
      <c r="AU5" s="30" t="str">
        <f>IF(COUNTIFS('Tracking - SPRI - Technical Doc'!$F4:$I4,AU$2),"x","")</f>
        <v/>
      </c>
      <c r="AV5" s="31" t="str">
        <f>IF(COUNTIFS('Tracking - SPRI - Technical Doc'!$F4:$I4,AV$2),"x","")</f>
        <v/>
      </c>
      <c r="AW5" s="31" t="str">
        <f>IF(COUNTIFS('Tracking - SPRI - Technical Doc'!$F4:$I4,AW$2),"x","")</f>
        <v/>
      </c>
      <c r="AX5" s="31" t="str">
        <f>IF(COUNTIFS('Tracking - SPRI - Technical Doc'!$F4:$I4,AX$2),"x","")</f>
        <v/>
      </c>
      <c r="AY5" s="31" t="str">
        <f>IF(COUNTIFS('Tracking - SPRI - Technical Doc'!$F4:$I4,AY$2),"x","")</f>
        <v/>
      </c>
      <c r="AZ5" s="31" t="str">
        <f>IF(COUNTIFS('Tracking - SPRI - Technical Doc'!$F4:$I4,AZ$2),"x","")</f>
        <v/>
      </c>
      <c r="BA5" s="31" t="str">
        <f>IF(COUNTIFS('Tracking - SPRI - Technical Doc'!$F4:$I4,BA$2),"x","")</f>
        <v/>
      </c>
      <c r="BB5" s="31" t="str">
        <f>IF(COUNTIFS('Tracking - SPRI - Technical Doc'!$F4:$I4,BB$2),"x","")</f>
        <v/>
      </c>
      <c r="BC5" s="31" t="str">
        <f>IF(COUNTIFS('Tracking - SPRI - Technical Doc'!$F4:$I4,BC$2),"x","")</f>
        <v/>
      </c>
      <c r="BD5" s="31" t="str">
        <f>IF(COUNTIFS('Tracking - SPRI - Technical Doc'!$F4:$I4,BD$2),"x","")</f>
        <v/>
      </c>
      <c r="BE5" s="31" t="str">
        <f>IF(COUNTIFS('Tracking - SPRI - Technical Doc'!$F4:$I4,BE$2),"x","")</f>
        <v/>
      </c>
      <c r="BF5" s="31" t="str">
        <f>IF(COUNTIFS('Tracking - SPRI - Technical Doc'!$F4:$I4,BF$2),"x","")</f>
        <v/>
      </c>
      <c r="BG5" s="31" t="str">
        <f>IF(COUNTIFS('Tracking - SPRI - Technical Doc'!$F4:$I4,BG$2),"x","")</f>
        <v/>
      </c>
      <c r="BH5" s="31" t="str">
        <f>IF(COUNTIFS('Tracking - SPRI - Technical Doc'!$F4:$I4,BH$2),"x","")</f>
        <v/>
      </c>
      <c r="BI5" s="31" t="str">
        <f>IF(COUNTIFS('Tracking - SPRI - Technical Doc'!$F4:$I4,BI$2),"x","")</f>
        <v/>
      </c>
      <c r="BJ5" s="31" t="str">
        <f>IF(COUNTIFS('Tracking - SPRI - Technical Doc'!$F4:$I4,BJ$2),"x","")</f>
        <v/>
      </c>
      <c r="BK5" s="31" t="str">
        <f>IF(COUNTIFS('Tracking - SPRI - Technical Doc'!$F4:$I4,BK$2),"x","")</f>
        <v/>
      </c>
      <c r="BL5" s="31" t="str">
        <f>IF(COUNTIFS('Tracking - SPRI - Technical Doc'!$F4:$I4,BL$2),"x","")</f>
        <v/>
      </c>
      <c r="BM5" s="31" t="str">
        <f>IF(COUNTIFS('Tracking - SPRI - Technical Doc'!$F4:$I4,BM$2),"x","")</f>
        <v/>
      </c>
      <c r="BN5" s="31" t="str">
        <f>IF(COUNTIFS('Tracking - SPRI - Technical Doc'!$F4:$I4,BN$2),"x","")</f>
        <v/>
      </c>
      <c r="BO5" s="31" t="str">
        <f>IF(COUNTIFS('Tracking - SPRI - Technical Doc'!$F4:$I4,BO$2),"x","")</f>
        <v/>
      </c>
      <c r="BP5" s="31" t="str">
        <f>IF(COUNTIFS('Tracking - SPRI - Technical Doc'!$F4:$I4,BP$2),"x","")</f>
        <v/>
      </c>
      <c r="BQ5" s="31" t="str">
        <f>IF(COUNTIFS('Tracking - SPRI - Technical Doc'!$F4:$I4,BQ$2),"x","")</f>
        <v/>
      </c>
      <c r="BR5" s="31" t="str">
        <f>IF(COUNTIFS('Tracking - SPRI - Technical Doc'!$F4:$I4,BR$2),"x","")</f>
        <v/>
      </c>
      <c r="BS5" s="31" t="str">
        <f>IF(COUNTIFS('Tracking - SPRI - Technical Doc'!$F4:$I4,BS$2),"x","")</f>
        <v/>
      </c>
      <c r="BT5" s="31" t="str">
        <f>IF(COUNTIFS('Tracking - SPRI - Technical Doc'!$F4:$I4,BT$2),"x","")</f>
        <v/>
      </c>
    </row>
    <row r="6" spans="1:72" ht="20" customHeight="1" x14ac:dyDescent="0.15">
      <c r="A6" s="10" t="str">
        <f>'Tracking - SPRI - Technical Doc'!$B5</f>
        <v>WD-1 Wind Design Standard Practice for Roofing Assemblies</v>
      </c>
      <c r="B6" s="11" t="str">
        <f ca="1">IF(YEAR(NOW())-YEAR('Tracking - SPRI - Technical Doc'!E5)&gt;4,"x","")</f>
        <v>x</v>
      </c>
      <c r="C6" s="12" t="str">
        <f>IF('Tracking - SPRI - Technical Doc'!$C5="s","x","")</f>
        <v>x</v>
      </c>
      <c r="D6" s="12" t="str">
        <f>IF('Tracking - SPRI - Technical Doc'!$C5="r","x","")</f>
        <v/>
      </c>
      <c r="E6" s="12" t="str">
        <f>IF('Tracking - SPRI - Technical Doc'!$C5="w","x","")</f>
        <v/>
      </c>
      <c r="F6" s="12" t="str">
        <f>IF('Tracking - SPRI - Technical Doc'!$C5="b","x","")</f>
        <v/>
      </c>
      <c r="G6" s="12" t="str">
        <f>IF('Tracking - SPRI - Technical Doc'!$C5="p","x","")</f>
        <v/>
      </c>
      <c r="H6" s="12" t="str">
        <f>IF('Tracking - SPRI - Technical Doc'!$C5="a","x","")</f>
        <v/>
      </c>
      <c r="I6" s="30" t="str">
        <f>IF(COUNTIFS('Tracking - SPRI - Technical Doc'!$F5:$I5,I$2),"x","")</f>
        <v/>
      </c>
      <c r="J6" s="30" t="str">
        <f>IF(COUNTIFS('Tracking - SPRI - Technical Doc'!$F5:$I5,J$2),"x","")</f>
        <v/>
      </c>
      <c r="K6" s="30" t="str">
        <f>IF(COUNTIFS('Tracking - SPRI - Technical Doc'!$F5:$I5,K$2),"x","")</f>
        <v/>
      </c>
      <c r="L6" s="30" t="str">
        <f>IF(COUNTIFS('Tracking - SPRI - Technical Doc'!$F5:$I5,L$2),"x","")</f>
        <v/>
      </c>
      <c r="M6" s="30" t="str">
        <f>IF(COUNTIFS('Tracking - SPRI - Technical Doc'!$F5:$I5,M$2),"x","")</f>
        <v/>
      </c>
      <c r="N6" s="30" t="str">
        <f>IF(COUNTIFS('Tracking - SPRI - Technical Doc'!$F5:$I5,N$2),"x","")</f>
        <v/>
      </c>
      <c r="O6" s="30" t="str">
        <f>IF(COUNTIFS('Tracking - SPRI - Technical Doc'!$F5:$I5,O$2),"x","")</f>
        <v/>
      </c>
      <c r="P6" s="30" t="str">
        <f>IF(COUNTIFS('Tracking - SPRI - Technical Doc'!$F5:$I5,P$2),"x","")</f>
        <v/>
      </c>
      <c r="Q6" s="30" t="str">
        <f>IF(COUNTIFS('Tracking - SPRI - Technical Doc'!$F5:$I5,Q$2),"x","")</f>
        <v/>
      </c>
      <c r="R6" s="30" t="str">
        <f>IF(COUNTIFS('Tracking - SPRI - Technical Doc'!$F5:$I5,R$2),"x","")</f>
        <v/>
      </c>
      <c r="S6" s="30" t="str">
        <f>IF(COUNTIFS('Tracking - SPRI - Technical Doc'!$F5:$I5,S$2),"x","")</f>
        <v/>
      </c>
      <c r="T6" s="30" t="str">
        <f>IF(COUNTIFS('Tracking - SPRI - Technical Doc'!$F5:$I5,T$2),"x","")</f>
        <v/>
      </c>
      <c r="U6" s="30" t="str">
        <f>IF(COUNTIFS('Tracking - SPRI - Technical Doc'!$F5:$I5,U$2),"x","")</f>
        <v/>
      </c>
      <c r="V6" s="30" t="str">
        <f>IF(COUNTIFS('Tracking - SPRI - Technical Doc'!$F5:$I5,V$2),"x","")</f>
        <v/>
      </c>
      <c r="W6" s="30" t="str">
        <f>IF(COUNTIFS('Tracking - SPRI - Technical Doc'!$F5:$I5,W$2),"x","")</f>
        <v/>
      </c>
      <c r="X6" s="30" t="str">
        <f>IF(COUNTIFS('Tracking - SPRI - Technical Doc'!$F5:$I5,X$2),"x","")</f>
        <v/>
      </c>
      <c r="Y6" s="30" t="str">
        <f>IF(COUNTIFS('Tracking - SPRI - Technical Doc'!$F5:$I5,Y$2),"x","")</f>
        <v/>
      </c>
      <c r="Z6" s="30" t="str">
        <f>IF(COUNTIFS('Tracking - SPRI - Technical Doc'!$F5:$I5,Z$2),"x","")</f>
        <v/>
      </c>
      <c r="AA6" s="30" t="str">
        <f>IF(COUNTIFS('Tracking - SPRI - Technical Doc'!$F5:$I5,AA$2),"x","")</f>
        <v/>
      </c>
      <c r="AB6" s="30" t="str">
        <f>IF(COUNTIFS('Tracking - SPRI - Technical Doc'!$F5:$I5,AB$2),"x","")</f>
        <v/>
      </c>
      <c r="AC6" s="30" t="str">
        <f>IF(COUNTIFS('Tracking - SPRI - Technical Doc'!$F5:$I5,AC$2),"x","")</f>
        <v/>
      </c>
      <c r="AD6" s="30" t="str">
        <f>IF(COUNTIFS('Tracking - SPRI - Technical Doc'!$F5:$I5,AD$2),"x","")</f>
        <v/>
      </c>
      <c r="AE6" s="30" t="str">
        <f>IF(COUNTIFS('Tracking - SPRI - Technical Doc'!$F5:$I5,AE$2),"x","")</f>
        <v/>
      </c>
      <c r="AF6" s="30" t="str">
        <f>IF(COUNTIFS('Tracking - SPRI - Technical Doc'!$F5:$I5,AF$2),"x","")</f>
        <v/>
      </c>
      <c r="AG6" s="30" t="str">
        <f>IF(COUNTIFS('Tracking - SPRI - Technical Doc'!$F5:$I5,AG$2),"x","")</f>
        <v/>
      </c>
      <c r="AH6" s="30" t="str">
        <f>IF(COUNTIFS('Tracking - SPRI - Technical Doc'!$F5:$I5,AH$2),"x","")</f>
        <v/>
      </c>
      <c r="AI6" s="30" t="str">
        <f>IF(COUNTIFS('Tracking - SPRI - Technical Doc'!$F5:$I5,AI$2),"x","")</f>
        <v>x</v>
      </c>
      <c r="AJ6" s="30" t="str">
        <f>IF(COUNTIFS('Tracking - SPRI - Technical Doc'!$F5:$I5,AJ$2),"x","")</f>
        <v/>
      </c>
      <c r="AK6" s="30" t="str">
        <f>IF(COUNTIFS('Tracking - SPRI - Technical Doc'!$F5:$I5,AK$2),"x","")</f>
        <v/>
      </c>
      <c r="AL6" s="30" t="str">
        <f>IF(COUNTIFS('Tracking - SPRI - Technical Doc'!$F5:$I5,AL$2),"x","")</f>
        <v/>
      </c>
      <c r="AM6" s="30" t="str">
        <f>IF(COUNTIFS('Tracking - SPRI - Technical Doc'!$F5:$I5,AM$2),"x","")</f>
        <v>x</v>
      </c>
      <c r="AN6" s="30" t="str">
        <f>IF(COUNTIFS('Tracking - SPRI - Technical Doc'!$F5:$I5,AN$2),"x","")</f>
        <v/>
      </c>
      <c r="AO6" s="30" t="str">
        <f>IF(COUNTIFS('Tracking - SPRI - Technical Doc'!$F5:$I5,AO$2),"x","")</f>
        <v/>
      </c>
      <c r="AP6" s="30" t="str">
        <f>IF(COUNTIFS('Tracking - SPRI - Technical Doc'!$F5:$I5,AP$2),"x","")</f>
        <v/>
      </c>
      <c r="AQ6" s="30" t="str">
        <f>IF(COUNTIFS('Tracking - SPRI - Technical Doc'!$F5:$I5,AQ$2),"x","")</f>
        <v/>
      </c>
      <c r="AR6" s="30" t="str">
        <f>IF(COUNTIFS('Tracking - SPRI - Technical Doc'!$F5:$I5,AR$2),"x","")</f>
        <v/>
      </c>
      <c r="AS6" s="30" t="str">
        <f>IF(COUNTIFS('Tracking - SPRI - Technical Doc'!$F5:$I5,AS$2),"x","")</f>
        <v/>
      </c>
      <c r="AT6" s="30" t="str">
        <f>IF(COUNTIFS('Tracking - SPRI - Technical Doc'!$F5:$I5,AT$2),"x","")</f>
        <v/>
      </c>
      <c r="AU6" s="30" t="str">
        <f>IF(COUNTIFS('Tracking - SPRI - Technical Doc'!$F5:$I5,AU$2),"x","")</f>
        <v>x</v>
      </c>
      <c r="AV6" s="31" t="str">
        <f>IF(COUNTIFS('Tracking - SPRI - Technical Doc'!$F5:$I5,AV$2),"x","")</f>
        <v/>
      </c>
      <c r="AW6" s="31" t="str">
        <f>IF(COUNTIFS('Tracking - SPRI - Technical Doc'!$F5:$I5,AW$2),"x","")</f>
        <v/>
      </c>
      <c r="AX6" s="31" t="str">
        <f>IF(COUNTIFS('Tracking - SPRI - Technical Doc'!$F5:$I5,AX$2),"x","")</f>
        <v/>
      </c>
      <c r="AY6" s="31" t="str">
        <f>IF(COUNTIFS('Tracking - SPRI - Technical Doc'!$F5:$I5,AY$2),"x","")</f>
        <v/>
      </c>
      <c r="AZ6" s="31" t="str">
        <f>IF(COUNTIFS('Tracking - SPRI - Technical Doc'!$F5:$I5,AZ$2),"x","")</f>
        <v/>
      </c>
      <c r="BA6" s="31" t="str">
        <f>IF(COUNTIFS('Tracking - SPRI - Technical Doc'!$F5:$I5,BA$2),"x","")</f>
        <v/>
      </c>
      <c r="BB6" s="31" t="str">
        <f>IF(COUNTIFS('Tracking - SPRI - Technical Doc'!$F5:$I5,BB$2),"x","")</f>
        <v/>
      </c>
      <c r="BC6" s="31" t="str">
        <f>IF(COUNTIFS('Tracking - SPRI - Technical Doc'!$F5:$I5,BC$2),"x","")</f>
        <v/>
      </c>
      <c r="BD6" s="31" t="str">
        <f>IF(COUNTIFS('Tracking - SPRI - Technical Doc'!$F5:$I5,BD$2),"x","")</f>
        <v/>
      </c>
      <c r="BE6" s="31" t="str">
        <f>IF(COUNTIFS('Tracking - SPRI - Technical Doc'!$F5:$I5,BE$2),"x","")</f>
        <v/>
      </c>
      <c r="BF6" s="31" t="str">
        <f>IF(COUNTIFS('Tracking - SPRI - Technical Doc'!$F5:$I5,BF$2),"x","")</f>
        <v/>
      </c>
      <c r="BG6" s="31" t="str">
        <f>IF(COUNTIFS('Tracking - SPRI - Technical Doc'!$F5:$I5,BG$2),"x","")</f>
        <v/>
      </c>
      <c r="BH6" s="31" t="str">
        <f>IF(COUNTIFS('Tracking - SPRI - Technical Doc'!$F5:$I5,BH$2),"x","")</f>
        <v/>
      </c>
      <c r="BI6" s="31" t="str">
        <f>IF(COUNTIFS('Tracking - SPRI - Technical Doc'!$F5:$I5,BI$2),"x","")</f>
        <v/>
      </c>
      <c r="BJ6" s="31" t="str">
        <f>IF(COUNTIFS('Tracking - SPRI - Technical Doc'!$F5:$I5,BJ$2),"x","")</f>
        <v/>
      </c>
      <c r="BK6" s="31" t="str">
        <f>IF(COUNTIFS('Tracking - SPRI - Technical Doc'!$F5:$I5,BK$2),"x","")</f>
        <v/>
      </c>
      <c r="BL6" s="31" t="str">
        <f>IF(COUNTIFS('Tracking - SPRI - Technical Doc'!$F5:$I5,BL$2),"x","")</f>
        <v/>
      </c>
      <c r="BM6" s="31" t="str">
        <f>IF(COUNTIFS('Tracking - SPRI - Technical Doc'!$F5:$I5,BM$2),"x","")</f>
        <v/>
      </c>
      <c r="BN6" s="31" t="str">
        <f>IF(COUNTIFS('Tracking - SPRI - Technical Doc'!$F5:$I5,BN$2),"x","")</f>
        <v/>
      </c>
      <c r="BO6" s="31" t="str">
        <f>IF(COUNTIFS('Tracking - SPRI - Technical Doc'!$F5:$I5,BO$2),"x","")</f>
        <v/>
      </c>
      <c r="BP6" s="31" t="str">
        <f>IF(COUNTIFS('Tracking - SPRI - Technical Doc'!$F5:$I5,BP$2),"x","")</f>
        <v/>
      </c>
      <c r="BQ6" s="31" t="str">
        <f>IF(COUNTIFS('Tracking - SPRI - Technical Doc'!$F5:$I5,BQ$2),"x","")</f>
        <v/>
      </c>
      <c r="BR6" s="31" t="str">
        <f>IF(COUNTIFS('Tracking - SPRI - Technical Doc'!$F5:$I5,BR$2),"x","")</f>
        <v/>
      </c>
      <c r="BS6" s="31" t="str">
        <f>IF(COUNTIFS('Tracking - SPRI - Technical Doc'!$F5:$I5,BS$2),"x","")</f>
        <v/>
      </c>
      <c r="BT6" s="31" t="str">
        <f>IF(COUNTIFS('Tracking - SPRI - Technical Doc'!$F5:$I5,BT$2),"x","")</f>
        <v/>
      </c>
    </row>
    <row r="7" spans="1:72" ht="44" customHeight="1" x14ac:dyDescent="0.15">
      <c r="A7" s="10" t="str">
        <f>'Tracking - SPRI - Technical Doc'!$B6</f>
        <v>BPT-1 Test Standard for Comparative Pull-Through Strengths of Insulation Fastening Systems and Substrate Board Materials Used with Low Slope Roofing Systems</v>
      </c>
      <c r="B7" s="11" t="str">
        <f ca="1">IF(YEAR(NOW())-YEAR('Tracking - SPRI - Technical Doc'!E6)&gt;4,"x","")</f>
        <v/>
      </c>
      <c r="C7" s="12" t="str">
        <f>IF('Tracking - SPRI - Technical Doc'!$C6="s","x","")</f>
        <v>x</v>
      </c>
      <c r="D7" s="12" t="str">
        <f>IF('Tracking - SPRI - Technical Doc'!$C6="r","x","")</f>
        <v/>
      </c>
      <c r="E7" s="12" t="str">
        <f>IF('Tracking - SPRI - Technical Doc'!$C6="w","x","")</f>
        <v/>
      </c>
      <c r="F7" s="12" t="str">
        <f>IF('Tracking - SPRI - Technical Doc'!$C6="b","x","")</f>
        <v/>
      </c>
      <c r="G7" s="12" t="str">
        <f>IF('Tracking - SPRI - Technical Doc'!$C6="p","x","")</f>
        <v/>
      </c>
      <c r="H7" s="12" t="str">
        <f>IF('Tracking - SPRI - Technical Doc'!$C6="a","x","")</f>
        <v/>
      </c>
      <c r="I7" s="30" t="str">
        <f>IF(COUNTIFS('Tracking - SPRI - Technical Doc'!$F6:$I6,I$2),"x","")</f>
        <v/>
      </c>
      <c r="J7" s="30" t="str">
        <f>IF(COUNTIFS('Tracking - SPRI - Technical Doc'!$F6:$I6,J$2),"x","")</f>
        <v/>
      </c>
      <c r="K7" s="30" t="str">
        <f>IF(COUNTIFS('Tracking - SPRI - Technical Doc'!$F6:$I6,K$2),"x","")</f>
        <v/>
      </c>
      <c r="L7" s="30" t="str">
        <f>IF(COUNTIFS('Tracking - SPRI - Technical Doc'!$F6:$I6,L$2),"x","")</f>
        <v/>
      </c>
      <c r="M7" s="30" t="str">
        <f>IF(COUNTIFS('Tracking - SPRI - Technical Doc'!$F6:$I6,M$2),"x","")</f>
        <v/>
      </c>
      <c r="N7" s="30" t="str">
        <f>IF(COUNTIFS('Tracking - SPRI - Technical Doc'!$F6:$I6,N$2),"x","")</f>
        <v/>
      </c>
      <c r="O7" s="30" t="str">
        <f>IF(COUNTIFS('Tracking - SPRI - Technical Doc'!$F6:$I6,O$2),"x","")</f>
        <v/>
      </c>
      <c r="P7" s="30" t="str">
        <f>IF(COUNTIFS('Tracking - SPRI - Technical Doc'!$F6:$I6,P$2),"x","")</f>
        <v/>
      </c>
      <c r="Q7" s="30" t="str">
        <f>IF(COUNTIFS('Tracking - SPRI - Technical Doc'!$F6:$I6,Q$2),"x","")</f>
        <v/>
      </c>
      <c r="R7" s="30" t="str">
        <f>IF(COUNTIFS('Tracking - SPRI - Technical Doc'!$F6:$I6,R$2),"x","")</f>
        <v/>
      </c>
      <c r="S7" s="30" t="str">
        <f>IF(COUNTIFS('Tracking - SPRI - Technical Doc'!$F6:$I6,S$2),"x","")</f>
        <v/>
      </c>
      <c r="T7" s="30" t="str">
        <f>IF(COUNTIFS('Tracking - SPRI - Technical Doc'!$F6:$I6,T$2),"x","")</f>
        <v/>
      </c>
      <c r="U7" s="30" t="str">
        <f>IF(COUNTIFS('Tracking - SPRI - Technical Doc'!$F6:$I6,U$2),"x","")</f>
        <v>x</v>
      </c>
      <c r="V7" s="30" t="str">
        <f>IF(COUNTIFS('Tracking - SPRI - Technical Doc'!$F6:$I6,V$2),"x","")</f>
        <v/>
      </c>
      <c r="W7" s="30" t="str">
        <f>IF(COUNTIFS('Tracking - SPRI - Technical Doc'!$F6:$I6,W$2),"x","")</f>
        <v/>
      </c>
      <c r="X7" s="30" t="str">
        <f>IF(COUNTIFS('Tracking - SPRI - Technical Doc'!$F6:$I6,X$2),"x","")</f>
        <v/>
      </c>
      <c r="Y7" s="30" t="str">
        <f>IF(COUNTIFS('Tracking - SPRI - Technical Doc'!$F6:$I6,Y$2),"x","")</f>
        <v/>
      </c>
      <c r="Z7" s="30" t="str">
        <f>IF(COUNTIFS('Tracking - SPRI - Technical Doc'!$F6:$I6,Z$2),"x","")</f>
        <v/>
      </c>
      <c r="AA7" s="30" t="str">
        <f>IF(COUNTIFS('Tracking - SPRI - Technical Doc'!$F6:$I6,AA$2),"x","")</f>
        <v/>
      </c>
      <c r="AB7" s="30" t="str">
        <f>IF(COUNTIFS('Tracking - SPRI - Technical Doc'!$F6:$I6,AB$2),"x","")</f>
        <v/>
      </c>
      <c r="AC7" s="30" t="str">
        <f>IF(COUNTIFS('Tracking - SPRI - Technical Doc'!$F6:$I6,AC$2),"x","")</f>
        <v/>
      </c>
      <c r="AD7" s="30" t="str">
        <f>IF(COUNTIFS('Tracking - SPRI - Technical Doc'!$F6:$I6,AD$2),"x","")</f>
        <v/>
      </c>
      <c r="AE7" s="30" t="str">
        <f>IF(COUNTIFS('Tracking - SPRI - Technical Doc'!$F6:$I6,AE$2),"x","")</f>
        <v/>
      </c>
      <c r="AF7" s="30" t="str">
        <f>IF(COUNTIFS('Tracking - SPRI - Technical Doc'!$F6:$I6,AF$2),"x","")</f>
        <v/>
      </c>
      <c r="AG7" s="30" t="str">
        <f>IF(COUNTIFS('Tracking - SPRI - Technical Doc'!$F6:$I6,AG$2),"x","")</f>
        <v/>
      </c>
      <c r="AH7" s="30" t="str">
        <f>IF(COUNTIFS('Tracking - SPRI - Technical Doc'!$F6:$I6,AH$2),"x","")</f>
        <v/>
      </c>
      <c r="AI7" s="30" t="str">
        <f>IF(COUNTIFS('Tracking - SPRI - Technical Doc'!$F6:$I6,AI$2),"x","")</f>
        <v/>
      </c>
      <c r="AJ7" s="30" t="str">
        <f>IF(COUNTIFS('Tracking - SPRI - Technical Doc'!$F6:$I6,AJ$2),"x","")</f>
        <v/>
      </c>
      <c r="AK7" s="30" t="str">
        <f>IF(COUNTIFS('Tracking - SPRI - Technical Doc'!$F6:$I6,AK$2),"x","")</f>
        <v/>
      </c>
      <c r="AL7" s="30" t="str">
        <f>IF(COUNTIFS('Tracking - SPRI - Technical Doc'!$F6:$I6,AL$2),"x","")</f>
        <v/>
      </c>
      <c r="AM7" s="30" t="str">
        <f>IF(COUNTIFS('Tracking - SPRI - Technical Doc'!$F6:$I6,AM$2),"x","")</f>
        <v>x</v>
      </c>
      <c r="AN7" s="30" t="str">
        <f>IF(COUNTIFS('Tracking - SPRI - Technical Doc'!$F6:$I6,AN$2),"x","")</f>
        <v/>
      </c>
      <c r="AO7" s="30" t="str">
        <f>IF(COUNTIFS('Tracking - SPRI - Technical Doc'!$F6:$I6,AO$2),"x","")</f>
        <v/>
      </c>
      <c r="AP7" s="30" t="str">
        <f>IF(COUNTIFS('Tracking - SPRI - Technical Doc'!$F6:$I6,AP$2),"x","")</f>
        <v/>
      </c>
      <c r="AQ7" s="30" t="str">
        <f>IF(COUNTIFS('Tracking - SPRI - Technical Doc'!$F6:$I6,AQ$2),"x","")</f>
        <v/>
      </c>
      <c r="AR7" s="30" t="str">
        <f>IF(COUNTIFS('Tracking - SPRI - Technical Doc'!$F6:$I6,AR$2),"x","")</f>
        <v/>
      </c>
      <c r="AS7" s="30" t="str">
        <f>IF(COUNTIFS('Tracking - SPRI - Technical Doc'!$F6:$I6,AS$2),"x","")</f>
        <v/>
      </c>
      <c r="AT7" s="30" t="str">
        <f>IF(COUNTIFS('Tracking - SPRI - Technical Doc'!$F6:$I6,AT$2),"x","")</f>
        <v/>
      </c>
      <c r="AU7" s="30" t="str">
        <f>IF(COUNTIFS('Tracking - SPRI - Technical Doc'!$F6:$I6,AU$2),"x","")</f>
        <v/>
      </c>
      <c r="AV7" s="31" t="str">
        <f>IF(COUNTIFS('Tracking - SPRI - Technical Doc'!$F6:$I6,AV$2),"x","")</f>
        <v/>
      </c>
      <c r="AW7" s="31" t="str">
        <f>IF(COUNTIFS('Tracking - SPRI - Technical Doc'!$F6:$I6,AW$2),"x","")</f>
        <v/>
      </c>
      <c r="AX7" s="31" t="str">
        <f>IF(COUNTIFS('Tracking - SPRI - Technical Doc'!$F6:$I6,AX$2),"x","")</f>
        <v/>
      </c>
      <c r="AY7" s="31" t="str">
        <f>IF(COUNTIFS('Tracking - SPRI - Technical Doc'!$F6:$I6,AY$2),"x","")</f>
        <v/>
      </c>
      <c r="AZ7" s="31" t="str">
        <f>IF(COUNTIFS('Tracking - SPRI - Technical Doc'!$F6:$I6,AZ$2),"x","")</f>
        <v/>
      </c>
      <c r="BA7" s="31" t="str">
        <f>IF(COUNTIFS('Tracking - SPRI - Technical Doc'!$F6:$I6,BA$2),"x","")</f>
        <v/>
      </c>
      <c r="BB7" s="31" t="str">
        <f>IF(COUNTIFS('Tracking - SPRI - Technical Doc'!$F6:$I6,BB$2),"x","")</f>
        <v/>
      </c>
      <c r="BC7" s="31" t="str">
        <f>IF(COUNTIFS('Tracking - SPRI - Technical Doc'!$F6:$I6,BC$2),"x","")</f>
        <v/>
      </c>
      <c r="BD7" s="31" t="str">
        <f>IF(COUNTIFS('Tracking - SPRI - Technical Doc'!$F6:$I6,BD$2),"x","")</f>
        <v/>
      </c>
      <c r="BE7" s="31" t="str">
        <f>IF(COUNTIFS('Tracking - SPRI - Technical Doc'!$F6:$I6,BE$2),"x","")</f>
        <v/>
      </c>
      <c r="BF7" s="31" t="str">
        <f>IF(COUNTIFS('Tracking - SPRI - Technical Doc'!$F6:$I6,BF$2),"x","")</f>
        <v/>
      </c>
      <c r="BG7" s="31" t="str">
        <f>IF(COUNTIFS('Tracking - SPRI - Technical Doc'!$F6:$I6,BG$2),"x","")</f>
        <v/>
      </c>
      <c r="BH7" s="31" t="str">
        <f>IF(COUNTIFS('Tracking - SPRI - Technical Doc'!$F6:$I6,BH$2),"x","")</f>
        <v/>
      </c>
      <c r="BI7" s="31" t="str">
        <f>IF(COUNTIFS('Tracking - SPRI - Technical Doc'!$F6:$I6,BI$2),"x","")</f>
        <v/>
      </c>
      <c r="BJ7" s="31" t="str">
        <f>IF(COUNTIFS('Tracking - SPRI - Technical Doc'!$F6:$I6,BJ$2),"x","")</f>
        <v/>
      </c>
      <c r="BK7" s="31" t="str">
        <f>IF(COUNTIFS('Tracking - SPRI - Technical Doc'!$F6:$I6,BK$2),"x","")</f>
        <v/>
      </c>
      <c r="BL7" s="31" t="str">
        <f>IF(COUNTIFS('Tracking - SPRI - Technical Doc'!$F6:$I6,BL$2),"x","")</f>
        <v/>
      </c>
      <c r="BM7" s="31" t="str">
        <f>IF(COUNTIFS('Tracking - SPRI - Technical Doc'!$F6:$I6,BM$2),"x","")</f>
        <v/>
      </c>
      <c r="BN7" s="31" t="str">
        <f>IF(COUNTIFS('Tracking - SPRI - Technical Doc'!$F6:$I6,BN$2),"x","")</f>
        <v/>
      </c>
      <c r="BO7" s="31" t="str">
        <f>IF(COUNTIFS('Tracking - SPRI - Technical Doc'!$F6:$I6,BO$2),"x","")</f>
        <v/>
      </c>
      <c r="BP7" s="31" t="str">
        <f>IF(COUNTIFS('Tracking - SPRI - Technical Doc'!$F6:$I6,BP$2),"x","")</f>
        <v/>
      </c>
      <c r="BQ7" s="31" t="str">
        <f>IF(COUNTIFS('Tracking - SPRI - Technical Doc'!$F6:$I6,BQ$2),"x","")</f>
        <v/>
      </c>
      <c r="BR7" s="31" t="str">
        <f>IF(COUNTIFS('Tracking - SPRI - Technical Doc'!$F6:$I6,BR$2),"x","")</f>
        <v/>
      </c>
      <c r="BS7" s="31" t="str">
        <f>IF(COUNTIFS('Tracking - SPRI - Technical Doc'!$F6:$I6,BS$2),"x","")</f>
        <v/>
      </c>
      <c r="BT7" s="31" t="str">
        <f>IF(COUNTIFS('Tracking - SPRI - Technical Doc'!$F6:$I6,BT$2),"x","")</f>
        <v/>
      </c>
    </row>
    <row r="8" spans="1:72" ht="32" customHeight="1" x14ac:dyDescent="0.15">
      <c r="A8" s="10" t="str">
        <f>'Tracking - SPRI - Technical Doc'!$B7</f>
        <v>IA-1 Standard Field Test Procedure for Verifying the Suitability of Roof Substrates and Adhesives</v>
      </c>
      <c r="B8" s="11" t="str">
        <f ca="1">IF(YEAR(NOW())-YEAR('Tracking - SPRI - Technical Doc'!E7)&gt;4,"x","")</f>
        <v/>
      </c>
      <c r="C8" s="12" t="str">
        <f>IF('Tracking - SPRI - Technical Doc'!$C7="s","x","")</f>
        <v>x</v>
      </c>
      <c r="D8" s="12" t="str">
        <f>IF('Tracking - SPRI - Technical Doc'!$C7="r","x","")</f>
        <v/>
      </c>
      <c r="E8" s="12" t="str">
        <f>IF('Tracking - SPRI - Technical Doc'!$C7="w","x","")</f>
        <v/>
      </c>
      <c r="F8" s="12" t="str">
        <f>IF('Tracking - SPRI - Technical Doc'!$C7="b","x","")</f>
        <v/>
      </c>
      <c r="G8" s="12" t="str">
        <f>IF('Tracking - SPRI - Technical Doc'!$C7="p","x","")</f>
        <v/>
      </c>
      <c r="H8" s="12" t="str">
        <f>IF('Tracking - SPRI - Technical Doc'!$C7="a","x","")</f>
        <v/>
      </c>
      <c r="I8" s="30" t="str">
        <f>IF(COUNTIFS('Tracking - SPRI - Technical Doc'!$F7:$I7,I$2),"x","")</f>
        <v>x</v>
      </c>
      <c r="J8" s="30" t="str">
        <f>IF(COUNTIFS('Tracking - SPRI - Technical Doc'!$F7:$I7,J$2),"x","")</f>
        <v/>
      </c>
      <c r="K8" s="30" t="str">
        <f>IF(COUNTIFS('Tracking - SPRI - Technical Doc'!$F7:$I7,K$2),"x","")</f>
        <v/>
      </c>
      <c r="L8" s="30" t="str">
        <f>IF(COUNTIFS('Tracking - SPRI - Technical Doc'!$F7:$I7,L$2),"x","")</f>
        <v/>
      </c>
      <c r="M8" s="30" t="str">
        <f>IF(COUNTIFS('Tracking - SPRI - Technical Doc'!$F7:$I7,M$2),"x","")</f>
        <v/>
      </c>
      <c r="N8" s="30" t="str">
        <f>IF(COUNTIFS('Tracking - SPRI - Technical Doc'!$F7:$I7,N$2),"x","")</f>
        <v/>
      </c>
      <c r="O8" s="30" t="str">
        <f>IF(COUNTIFS('Tracking - SPRI - Technical Doc'!$F7:$I7,O$2),"x","")</f>
        <v/>
      </c>
      <c r="P8" s="30" t="str">
        <f>IF(COUNTIFS('Tracking - SPRI - Technical Doc'!$F7:$I7,P$2),"x","")</f>
        <v/>
      </c>
      <c r="Q8" s="30" t="str">
        <f>IF(COUNTIFS('Tracking - SPRI - Technical Doc'!$F7:$I7,Q$2),"x","")</f>
        <v/>
      </c>
      <c r="R8" s="30" t="str">
        <f>IF(COUNTIFS('Tracking - SPRI - Technical Doc'!$F7:$I7,R$2),"x","")</f>
        <v/>
      </c>
      <c r="S8" s="30" t="str">
        <f>IF(COUNTIFS('Tracking - SPRI - Technical Doc'!$F7:$I7,S$2),"x","")</f>
        <v/>
      </c>
      <c r="T8" s="30" t="str">
        <f>IF(COUNTIFS('Tracking - SPRI - Technical Doc'!$F7:$I7,T$2),"x","")</f>
        <v/>
      </c>
      <c r="U8" s="30" t="str">
        <f>IF(COUNTIFS('Tracking - SPRI - Technical Doc'!$F7:$I7,U$2),"x","")</f>
        <v/>
      </c>
      <c r="V8" s="30" t="str">
        <f>IF(COUNTIFS('Tracking - SPRI - Technical Doc'!$F7:$I7,V$2),"x","")</f>
        <v/>
      </c>
      <c r="W8" s="30" t="str">
        <f>IF(COUNTIFS('Tracking - SPRI - Technical Doc'!$F7:$I7,W$2),"x","")</f>
        <v/>
      </c>
      <c r="X8" s="30" t="str">
        <f>IF(COUNTIFS('Tracking - SPRI - Technical Doc'!$F7:$I7,X$2),"x","")</f>
        <v/>
      </c>
      <c r="Y8" s="30" t="str">
        <f>IF(COUNTIFS('Tracking - SPRI - Technical Doc'!$F7:$I7,Y$2),"x","")</f>
        <v/>
      </c>
      <c r="Z8" s="30" t="str">
        <f>IF(COUNTIFS('Tracking - SPRI - Technical Doc'!$F7:$I7,Z$2),"x","")</f>
        <v/>
      </c>
      <c r="AA8" s="30" t="str">
        <f>IF(COUNTIFS('Tracking - SPRI - Technical Doc'!$F7:$I7,AA$2),"x","")</f>
        <v/>
      </c>
      <c r="AB8" s="30" t="str">
        <f>IF(COUNTIFS('Tracking - SPRI - Technical Doc'!$F7:$I7,AB$2),"x","")</f>
        <v/>
      </c>
      <c r="AC8" s="30" t="str">
        <f>IF(COUNTIFS('Tracking - SPRI - Technical Doc'!$F7:$I7,AC$2),"x","")</f>
        <v/>
      </c>
      <c r="AD8" s="30" t="str">
        <f>IF(COUNTIFS('Tracking - SPRI - Technical Doc'!$F7:$I7,AD$2),"x","")</f>
        <v/>
      </c>
      <c r="AE8" s="30" t="str">
        <f>IF(COUNTIFS('Tracking - SPRI - Technical Doc'!$F7:$I7,AE$2),"x","")</f>
        <v/>
      </c>
      <c r="AF8" s="30" t="str">
        <f>IF(COUNTIFS('Tracking - SPRI - Technical Doc'!$F7:$I7,AF$2),"x","")</f>
        <v/>
      </c>
      <c r="AG8" s="30" t="str">
        <f>IF(COUNTIFS('Tracking - SPRI - Technical Doc'!$F7:$I7,AG$2),"x","")</f>
        <v/>
      </c>
      <c r="AH8" s="30" t="str">
        <f>IF(COUNTIFS('Tracking - SPRI - Technical Doc'!$F7:$I7,AH$2),"x","")</f>
        <v/>
      </c>
      <c r="AI8" s="30" t="str">
        <f>IF(COUNTIFS('Tracking - SPRI - Technical Doc'!$F7:$I7,AI$2),"x","")</f>
        <v/>
      </c>
      <c r="AJ8" s="30" t="str">
        <f>IF(COUNTIFS('Tracking - SPRI - Technical Doc'!$F7:$I7,AJ$2),"x","")</f>
        <v/>
      </c>
      <c r="AK8" s="30" t="str">
        <f>IF(COUNTIFS('Tracking - SPRI - Technical Doc'!$F7:$I7,AK$2),"x","")</f>
        <v/>
      </c>
      <c r="AL8" s="30" t="str">
        <f>IF(COUNTIFS('Tracking - SPRI - Technical Doc'!$F7:$I7,AL$2),"x","")</f>
        <v/>
      </c>
      <c r="AM8" s="30" t="str">
        <f>IF(COUNTIFS('Tracking - SPRI - Technical Doc'!$F7:$I7,AM$2),"x","")</f>
        <v>x</v>
      </c>
      <c r="AN8" s="30" t="str">
        <f>IF(COUNTIFS('Tracking - SPRI - Technical Doc'!$F7:$I7,AN$2),"x","")</f>
        <v/>
      </c>
      <c r="AO8" s="30" t="str">
        <f>IF(COUNTIFS('Tracking - SPRI - Technical Doc'!$F7:$I7,AO$2),"x","")</f>
        <v/>
      </c>
      <c r="AP8" s="30" t="str">
        <f>IF(COUNTIFS('Tracking - SPRI - Technical Doc'!$F7:$I7,AP$2),"x","")</f>
        <v/>
      </c>
      <c r="AQ8" s="30" t="str">
        <f>IF(COUNTIFS('Tracking - SPRI - Technical Doc'!$F7:$I7,AQ$2),"x","")</f>
        <v/>
      </c>
      <c r="AR8" s="30" t="str">
        <f>IF(COUNTIFS('Tracking - SPRI - Technical Doc'!$F7:$I7,AR$2),"x","")</f>
        <v/>
      </c>
      <c r="AS8" s="30" t="str">
        <f>IF(COUNTIFS('Tracking - SPRI - Technical Doc'!$F7:$I7,AS$2),"x","")</f>
        <v/>
      </c>
      <c r="AT8" s="30" t="str">
        <f>IF(COUNTIFS('Tracking - SPRI - Technical Doc'!$F7:$I7,AT$2),"x","")</f>
        <v/>
      </c>
      <c r="AU8" s="30" t="str">
        <f>IF(COUNTIFS('Tracking - SPRI - Technical Doc'!$F7:$I7,AU$2),"x","")</f>
        <v/>
      </c>
      <c r="AV8" s="31" t="str">
        <f>IF(COUNTIFS('Tracking - SPRI - Technical Doc'!$F7:$I7,AV$2),"x","")</f>
        <v/>
      </c>
      <c r="AW8" s="31" t="str">
        <f>IF(COUNTIFS('Tracking - SPRI - Technical Doc'!$F7:$I7,AW$2),"x","")</f>
        <v/>
      </c>
      <c r="AX8" s="31" t="str">
        <f>IF(COUNTIFS('Tracking - SPRI - Technical Doc'!$F7:$I7,AX$2),"x","")</f>
        <v/>
      </c>
      <c r="AY8" s="31" t="str">
        <f>IF(COUNTIFS('Tracking - SPRI - Technical Doc'!$F7:$I7,AY$2),"x","")</f>
        <v/>
      </c>
      <c r="AZ8" s="31" t="str">
        <f>IF(COUNTIFS('Tracking - SPRI - Technical Doc'!$F7:$I7,AZ$2),"x","")</f>
        <v/>
      </c>
      <c r="BA8" s="31" t="str">
        <f>IF(COUNTIFS('Tracking - SPRI - Technical Doc'!$F7:$I7,BA$2),"x","")</f>
        <v/>
      </c>
      <c r="BB8" s="31" t="str">
        <f>IF(COUNTIFS('Tracking - SPRI - Technical Doc'!$F7:$I7,BB$2),"x","")</f>
        <v/>
      </c>
      <c r="BC8" s="31" t="str">
        <f>IF(COUNTIFS('Tracking - SPRI - Technical Doc'!$F7:$I7,BC$2),"x","")</f>
        <v/>
      </c>
      <c r="BD8" s="31" t="str">
        <f>IF(COUNTIFS('Tracking - SPRI - Technical Doc'!$F7:$I7,BD$2),"x","")</f>
        <v/>
      </c>
      <c r="BE8" s="31" t="str">
        <f>IF(COUNTIFS('Tracking - SPRI - Technical Doc'!$F7:$I7,BE$2),"x","")</f>
        <v/>
      </c>
      <c r="BF8" s="31" t="str">
        <f>IF(COUNTIFS('Tracking - SPRI - Technical Doc'!$F7:$I7,BF$2),"x","")</f>
        <v/>
      </c>
      <c r="BG8" s="31" t="str">
        <f>IF(COUNTIFS('Tracking - SPRI - Technical Doc'!$F7:$I7,BG$2),"x","")</f>
        <v/>
      </c>
      <c r="BH8" s="31" t="str">
        <f>IF(COUNTIFS('Tracking - SPRI - Technical Doc'!$F7:$I7,BH$2),"x","")</f>
        <v/>
      </c>
      <c r="BI8" s="31" t="str">
        <f>IF(COUNTIFS('Tracking - SPRI - Technical Doc'!$F7:$I7,BI$2),"x","")</f>
        <v/>
      </c>
      <c r="BJ8" s="31" t="str">
        <f>IF(COUNTIFS('Tracking - SPRI - Technical Doc'!$F7:$I7,BJ$2),"x","")</f>
        <v/>
      </c>
      <c r="BK8" s="31" t="str">
        <f>IF(COUNTIFS('Tracking - SPRI - Technical Doc'!$F7:$I7,BK$2),"x","")</f>
        <v/>
      </c>
      <c r="BL8" s="31" t="str">
        <f>IF(COUNTIFS('Tracking - SPRI - Technical Doc'!$F7:$I7,BL$2),"x","")</f>
        <v/>
      </c>
      <c r="BM8" s="31" t="str">
        <f>IF(COUNTIFS('Tracking - SPRI - Technical Doc'!$F7:$I7,BM$2),"x","")</f>
        <v/>
      </c>
      <c r="BN8" s="31" t="str">
        <f>IF(COUNTIFS('Tracking - SPRI - Technical Doc'!$F7:$I7,BN$2),"x","")</f>
        <v/>
      </c>
      <c r="BO8" s="31" t="str">
        <f>IF(COUNTIFS('Tracking - SPRI - Technical Doc'!$F7:$I7,BO$2),"x","")</f>
        <v/>
      </c>
      <c r="BP8" s="31" t="str">
        <f>IF(COUNTIFS('Tracking - SPRI - Technical Doc'!$F7:$I7,BP$2),"x","")</f>
        <v/>
      </c>
      <c r="BQ8" s="31" t="str">
        <f>IF(COUNTIFS('Tracking - SPRI - Technical Doc'!$F7:$I7,BQ$2),"x","")</f>
        <v/>
      </c>
      <c r="BR8" s="31" t="str">
        <f>IF(COUNTIFS('Tracking - SPRI - Technical Doc'!$F7:$I7,BR$2),"x","")</f>
        <v/>
      </c>
      <c r="BS8" s="31" t="str">
        <f>IF(COUNTIFS('Tracking - SPRI - Technical Doc'!$F7:$I7,BS$2),"x","")</f>
        <v/>
      </c>
      <c r="BT8" s="31" t="str">
        <f>IF(COUNTIFS('Tracking - SPRI - Technical Doc'!$F7:$I7,BT$2),"x","")</f>
        <v/>
      </c>
    </row>
    <row r="9" spans="1:72" ht="32" customHeight="1" x14ac:dyDescent="0.15">
      <c r="A9" s="10" t="str">
        <f>'Tracking - SPRI - Technical Doc'!$B8</f>
        <v>FX-1 Standard Field Test Procedure for Determining the Withdrawal Resistance of Roofing Fasteners</v>
      </c>
      <c r="B9" s="11" t="str">
        <f ca="1">IF(YEAR(NOW())-YEAR('Tracking - SPRI - Technical Doc'!E8)&gt;4,"x","")</f>
        <v/>
      </c>
      <c r="C9" s="12" t="str">
        <f>IF('Tracking - SPRI - Technical Doc'!$C8="s","x","")</f>
        <v>x</v>
      </c>
      <c r="D9" s="12" t="str">
        <f>IF('Tracking - SPRI - Technical Doc'!$C8="r","x","")</f>
        <v/>
      </c>
      <c r="E9" s="12" t="str">
        <f>IF('Tracking - SPRI - Technical Doc'!$C8="w","x","")</f>
        <v/>
      </c>
      <c r="F9" s="12" t="str">
        <f>IF('Tracking - SPRI - Technical Doc'!$C8="b","x","")</f>
        <v/>
      </c>
      <c r="G9" s="12" t="str">
        <f>IF('Tracking - SPRI - Technical Doc'!$C8="p","x","")</f>
        <v/>
      </c>
      <c r="H9" s="12" t="str">
        <f>IF('Tracking - SPRI - Technical Doc'!$C8="a","x","")</f>
        <v/>
      </c>
      <c r="I9" s="30" t="str">
        <f>IF(COUNTIFS('Tracking - SPRI - Technical Doc'!$F8:$I8,I$2),"x","")</f>
        <v/>
      </c>
      <c r="J9" s="30" t="str">
        <f>IF(COUNTIFS('Tracking - SPRI - Technical Doc'!$F8:$I8,J$2),"x","")</f>
        <v/>
      </c>
      <c r="K9" s="30" t="str">
        <f>IF(COUNTIFS('Tracking - SPRI - Technical Doc'!$F8:$I8,K$2),"x","")</f>
        <v/>
      </c>
      <c r="L9" s="30" t="str">
        <f>IF(COUNTIFS('Tracking - SPRI - Technical Doc'!$F8:$I8,L$2),"x","")</f>
        <v/>
      </c>
      <c r="M9" s="30" t="str">
        <f>IF(COUNTIFS('Tracking - SPRI - Technical Doc'!$F8:$I8,M$2),"x","")</f>
        <v/>
      </c>
      <c r="N9" s="30" t="str">
        <f>IF(COUNTIFS('Tracking - SPRI - Technical Doc'!$F8:$I8,N$2),"x","")</f>
        <v/>
      </c>
      <c r="O9" s="30" t="str">
        <f>IF(COUNTIFS('Tracking - SPRI - Technical Doc'!$F8:$I8,O$2),"x","")</f>
        <v/>
      </c>
      <c r="P9" s="30" t="str">
        <f>IF(COUNTIFS('Tracking - SPRI - Technical Doc'!$F8:$I8,P$2),"x","")</f>
        <v/>
      </c>
      <c r="Q9" s="30" t="str">
        <f>IF(COUNTIFS('Tracking - SPRI - Technical Doc'!$F8:$I8,Q$2),"x","")</f>
        <v/>
      </c>
      <c r="R9" s="30" t="str">
        <f>IF(COUNTIFS('Tracking - SPRI - Technical Doc'!$F8:$I8,R$2),"x","")</f>
        <v/>
      </c>
      <c r="S9" s="30" t="str">
        <f>IF(COUNTIFS('Tracking - SPRI - Technical Doc'!$F8:$I8,S$2),"x","")</f>
        <v/>
      </c>
      <c r="T9" s="30" t="str">
        <f>IF(COUNTIFS('Tracking - SPRI - Technical Doc'!$F8:$I8,T$2),"x","")</f>
        <v/>
      </c>
      <c r="U9" s="30" t="str">
        <f>IF(COUNTIFS('Tracking - SPRI - Technical Doc'!$F8:$I8,U$2),"x","")</f>
        <v>x</v>
      </c>
      <c r="V9" s="30" t="str">
        <f>IF(COUNTIFS('Tracking - SPRI - Technical Doc'!$F8:$I8,V$2),"x","")</f>
        <v/>
      </c>
      <c r="W9" s="30" t="str">
        <f>IF(COUNTIFS('Tracking - SPRI - Technical Doc'!$F8:$I8,W$2),"x","")</f>
        <v/>
      </c>
      <c r="X9" s="30" t="str">
        <f>IF(COUNTIFS('Tracking - SPRI - Technical Doc'!$F8:$I8,X$2),"x","")</f>
        <v/>
      </c>
      <c r="Y9" s="30" t="str">
        <f>IF(COUNTIFS('Tracking - SPRI - Technical Doc'!$F8:$I8,Y$2),"x","")</f>
        <v/>
      </c>
      <c r="Z9" s="30" t="str">
        <f>IF(COUNTIFS('Tracking - SPRI - Technical Doc'!$F8:$I8,Z$2),"x","")</f>
        <v/>
      </c>
      <c r="AA9" s="30" t="str">
        <f>IF(COUNTIFS('Tracking - SPRI - Technical Doc'!$F8:$I8,AA$2),"x","")</f>
        <v/>
      </c>
      <c r="AB9" s="30" t="str">
        <f>IF(COUNTIFS('Tracking - SPRI - Technical Doc'!$F8:$I8,AB$2),"x","")</f>
        <v/>
      </c>
      <c r="AC9" s="30" t="str">
        <f>IF(COUNTIFS('Tracking - SPRI - Technical Doc'!$F8:$I8,AC$2),"x","")</f>
        <v/>
      </c>
      <c r="AD9" s="30" t="str">
        <f>IF(COUNTIFS('Tracking - SPRI - Technical Doc'!$F8:$I8,AD$2),"x","")</f>
        <v/>
      </c>
      <c r="AE9" s="30" t="str">
        <f>IF(COUNTIFS('Tracking - SPRI - Technical Doc'!$F8:$I8,AE$2),"x","")</f>
        <v/>
      </c>
      <c r="AF9" s="30" t="str">
        <f>IF(COUNTIFS('Tracking - SPRI - Technical Doc'!$F8:$I8,AF$2),"x","")</f>
        <v/>
      </c>
      <c r="AG9" s="30" t="str">
        <f>IF(COUNTIFS('Tracking - SPRI - Technical Doc'!$F8:$I8,AG$2),"x","")</f>
        <v/>
      </c>
      <c r="AH9" s="30" t="str">
        <f>IF(COUNTIFS('Tracking - SPRI - Technical Doc'!$F8:$I8,AH$2),"x","")</f>
        <v/>
      </c>
      <c r="AI9" s="30" t="str">
        <f>IF(COUNTIFS('Tracking - SPRI - Technical Doc'!$F8:$I8,AI$2),"x","")</f>
        <v/>
      </c>
      <c r="AJ9" s="30" t="str">
        <f>IF(COUNTIFS('Tracking - SPRI - Technical Doc'!$F8:$I8,AJ$2),"x","")</f>
        <v>x</v>
      </c>
      <c r="AK9" s="30" t="str">
        <f>IF(COUNTIFS('Tracking - SPRI - Technical Doc'!$F8:$I8,AK$2),"x","")</f>
        <v/>
      </c>
      <c r="AL9" s="30" t="str">
        <f>IF(COUNTIFS('Tracking - SPRI - Technical Doc'!$F8:$I8,AL$2),"x","")</f>
        <v/>
      </c>
      <c r="AM9" s="30" t="str">
        <f>IF(COUNTIFS('Tracking - SPRI - Technical Doc'!$F8:$I8,AM$2),"x","")</f>
        <v>x</v>
      </c>
      <c r="AN9" s="30" t="str">
        <f>IF(COUNTIFS('Tracking - SPRI - Technical Doc'!$F8:$I8,AN$2),"x","")</f>
        <v/>
      </c>
      <c r="AO9" s="30" t="str">
        <f>IF(COUNTIFS('Tracking - SPRI - Technical Doc'!$F8:$I8,AO$2),"x","")</f>
        <v/>
      </c>
      <c r="AP9" s="30" t="str">
        <f>IF(COUNTIFS('Tracking - SPRI - Technical Doc'!$F8:$I8,AP$2),"x","")</f>
        <v/>
      </c>
      <c r="AQ9" s="30" t="str">
        <f>IF(COUNTIFS('Tracking - SPRI - Technical Doc'!$F8:$I8,AQ$2),"x","")</f>
        <v/>
      </c>
      <c r="AR9" s="30" t="str">
        <f>IF(COUNTIFS('Tracking - SPRI - Technical Doc'!$F8:$I8,AR$2),"x","")</f>
        <v/>
      </c>
      <c r="AS9" s="30" t="str">
        <f>IF(COUNTIFS('Tracking - SPRI - Technical Doc'!$F8:$I8,AS$2),"x","")</f>
        <v/>
      </c>
      <c r="AT9" s="30" t="str">
        <f>IF(COUNTIFS('Tracking - SPRI - Technical Doc'!$F8:$I8,AT$2),"x","")</f>
        <v/>
      </c>
      <c r="AU9" s="30" t="str">
        <f>IF(COUNTIFS('Tracking - SPRI - Technical Doc'!$F8:$I8,AU$2),"x","")</f>
        <v/>
      </c>
      <c r="AV9" s="31" t="str">
        <f>IF(COUNTIFS('Tracking - SPRI - Technical Doc'!$F8:$I8,AV$2),"x","")</f>
        <v/>
      </c>
      <c r="AW9" s="31" t="str">
        <f>IF(COUNTIFS('Tracking - SPRI - Technical Doc'!$F8:$I8,AW$2),"x","")</f>
        <v/>
      </c>
      <c r="AX9" s="31" t="str">
        <f>IF(COUNTIFS('Tracking - SPRI - Technical Doc'!$F8:$I8,AX$2),"x","")</f>
        <v/>
      </c>
      <c r="AY9" s="31" t="str">
        <f>IF(COUNTIFS('Tracking - SPRI - Technical Doc'!$F8:$I8,AY$2),"x","")</f>
        <v/>
      </c>
      <c r="AZ9" s="31" t="str">
        <f>IF(COUNTIFS('Tracking - SPRI - Technical Doc'!$F8:$I8,AZ$2),"x","")</f>
        <v/>
      </c>
      <c r="BA9" s="31" t="str">
        <f>IF(COUNTIFS('Tracking - SPRI - Technical Doc'!$F8:$I8,BA$2),"x","")</f>
        <v/>
      </c>
      <c r="BB9" s="31" t="str">
        <f>IF(COUNTIFS('Tracking - SPRI - Technical Doc'!$F8:$I8,BB$2),"x","")</f>
        <v/>
      </c>
      <c r="BC9" s="31" t="str">
        <f>IF(COUNTIFS('Tracking - SPRI - Technical Doc'!$F8:$I8,BC$2),"x","")</f>
        <v/>
      </c>
      <c r="BD9" s="31" t="str">
        <f>IF(COUNTIFS('Tracking - SPRI - Technical Doc'!$F8:$I8,BD$2),"x","")</f>
        <v/>
      </c>
      <c r="BE9" s="31" t="str">
        <f>IF(COUNTIFS('Tracking - SPRI - Technical Doc'!$F8:$I8,BE$2),"x","")</f>
        <v/>
      </c>
      <c r="BF9" s="31" t="str">
        <f>IF(COUNTIFS('Tracking - SPRI - Technical Doc'!$F8:$I8,BF$2),"x","")</f>
        <v/>
      </c>
      <c r="BG9" s="31" t="str">
        <f>IF(COUNTIFS('Tracking - SPRI - Technical Doc'!$F8:$I8,BG$2),"x","")</f>
        <v/>
      </c>
      <c r="BH9" s="31" t="str">
        <f>IF(COUNTIFS('Tracking - SPRI - Technical Doc'!$F8:$I8,BH$2),"x","")</f>
        <v/>
      </c>
      <c r="BI9" s="31" t="str">
        <f>IF(COUNTIFS('Tracking - SPRI - Technical Doc'!$F8:$I8,BI$2),"x","")</f>
        <v/>
      </c>
      <c r="BJ9" s="31" t="str">
        <f>IF(COUNTIFS('Tracking - SPRI - Technical Doc'!$F8:$I8,BJ$2),"x","")</f>
        <v/>
      </c>
      <c r="BK9" s="31" t="str">
        <f>IF(COUNTIFS('Tracking - SPRI - Technical Doc'!$F8:$I8,BK$2),"x","")</f>
        <v/>
      </c>
      <c r="BL9" s="31" t="str">
        <f>IF(COUNTIFS('Tracking - SPRI - Technical Doc'!$F8:$I8,BL$2),"x","")</f>
        <v/>
      </c>
      <c r="BM9" s="31" t="str">
        <f>IF(COUNTIFS('Tracking - SPRI - Technical Doc'!$F8:$I8,BM$2),"x","")</f>
        <v/>
      </c>
      <c r="BN9" s="31" t="str">
        <f>IF(COUNTIFS('Tracking - SPRI - Technical Doc'!$F8:$I8,BN$2),"x","")</f>
        <v/>
      </c>
      <c r="BO9" s="31" t="str">
        <f>IF(COUNTIFS('Tracking - SPRI - Technical Doc'!$F8:$I8,BO$2),"x","")</f>
        <v/>
      </c>
      <c r="BP9" s="31" t="str">
        <f>IF(COUNTIFS('Tracking - SPRI - Technical Doc'!$F8:$I8,BP$2),"x","")</f>
        <v/>
      </c>
      <c r="BQ9" s="31" t="str">
        <f>IF(COUNTIFS('Tracking - SPRI - Technical Doc'!$F8:$I8,BQ$2),"x","")</f>
        <v/>
      </c>
      <c r="BR9" s="31" t="str">
        <f>IF(COUNTIFS('Tracking - SPRI - Technical Doc'!$F8:$I8,BR$2),"x","")</f>
        <v/>
      </c>
      <c r="BS9" s="31" t="str">
        <f>IF(COUNTIFS('Tracking - SPRI - Technical Doc'!$F8:$I8,BS$2),"x","")</f>
        <v/>
      </c>
      <c r="BT9" s="31" t="str">
        <f>IF(COUNTIFS('Tracking - SPRI - Technical Doc'!$F8:$I8,BT$2),"x","")</f>
        <v/>
      </c>
    </row>
    <row r="10" spans="1:72" ht="20" customHeight="1" x14ac:dyDescent="0.15">
      <c r="A10" s="10" t="str">
        <f>'Tracking - SPRI - Technical Doc'!$B9</f>
        <v>RP-4 Wind Design Standard for Ballasted Single-Ply Roofing Systems</v>
      </c>
      <c r="B10" s="11" t="str">
        <f ca="1">IF(YEAR(NOW())-YEAR('Tracking - SPRI - Technical Doc'!E9)&gt;4,"x","")</f>
        <v/>
      </c>
      <c r="C10" s="12" t="str">
        <f>IF('Tracking - SPRI - Technical Doc'!$C9="s","x","")</f>
        <v>x</v>
      </c>
      <c r="D10" s="12" t="str">
        <f>IF('Tracking - SPRI - Technical Doc'!$C9="r","x","")</f>
        <v/>
      </c>
      <c r="E10" s="12" t="str">
        <f>IF('Tracking - SPRI - Technical Doc'!$C9="w","x","")</f>
        <v/>
      </c>
      <c r="F10" s="12" t="str">
        <f>IF('Tracking - SPRI - Technical Doc'!$C9="b","x","")</f>
        <v/>
      </c>
      <c r="G10" s="12" t="str">
        <f>IF('Tracking - SPRI - Technical Doc'!$C9="p","x","")</f>
        <v/>
      </c>
      <c r="H10" s="12" t="str">
        <f>IF('Tracking - SPRI - Technical Doc'!$C9="a","x","")</f>
        <v/>
      </c>
      <c r="I10" s="30" t="str">
        <f>IF(COUNTIFS('Tracking - SPRI - Technical Doc'!$F9:$I9,I$2),"x","")</f>
        <v/>
      </c>
      <c r="J10" s="30" t="str">
        <f>IF(COUNTIFS('Tracking - SPRI - Technical Doc'!$F9:$I9,J$2),"x","")</f>
        <v/>
      </c>
      <c r="K10" s="30" t="str">
        <f>IF(COUNTIFS('Tracking - SPRI - Technical Doc'!$F9:$I9,K$2),"x","")</f>
        <v>x</v>
      </c>
      <c r="L10" s="30" t="str">
        <f>IF(COUNTIFS('Tracking - SPRI - Technical Doc'!$F9:$I9,L$2),"x","")</f>
        <v/>
      </c>
      <c r="M10" s="30" t="str">
        <f>IF(COUNTIFS('Tracking - SPRI - Technical Doc'!$F9:$I9,M$2),"x","")</f>
        <v/>
      </c>
      <c r="N10" s="30" t="str">
        <f>IF(COUNTIFS('Tracking - SPRI - Technical Doc'!$F9:$I9,N$2),"x","")</f>
        <v/>
      </c>
      <c r="O10" s="30" t="str">
        <f>IF(COUNTIFS('Tracking - SPRI - Technical Doc'!$F9:$I9,O$2),"x","")</f>
        <v/>
      </c>
      <c r="P10" s="30" t="str">
        <f>IF(COUNTIFS('Tracking - SPRI - Technical Doc'!$F9:$I9,P$2),"x","")</f>
        <v/>
      </c>
      <c r="Q10" s="30" t="str">
        <f>IF(COUNTIFS('Tracking - SPRI - Technical Doc'!$F9:$I9,Q$2),"x","")</f>
        <v/>
      </c>
      <c r="R10" s="30" t="str">
        <f>IF(COUNTIFS('Tracking - SPRI - Technical Doc'!$F9:$I9,R$2),"x","")</f>
        <v/>
      </c>
      <c r="S10" s="30" t="str">
        <f>IF(COUNTIFS('Tracking - SPRI - Technical Doc'!$F9:$I9,S$2),"x","")</f>
        <v/>
      </c>
      <c r="T10" s="30" t="str">
        <f>IF(COUNTIFS('Tracking - SPRI - Technical Doc'!$F9:$I9,T$2),"x","")</f>
        <v/>
      </c>
      <c r="U10" s="30" t="str">
        <f>IF(COUNTIFS('Tracking - SPRI - Technical Doc'!$F9:$I9,U$2),"x","")</f>
        <v/>
      </c>
      <c r="V10" s="30" t="str">
        <f>IF(COUNTIFS('Tracking - SPRI - Technical Doc'!$F9:$I9,V$2),"x","")</f>
        <v/>
      </c>
      <c r="W10" s="30" t="str">
        <f>IF(COUNTIFS('Tracking - SPRI - Technical Doc'!$F9:$I9,W$2),"x","")</f>
        <v/>
      </c>
      <c r="X10" s="30" t="str">
        <f>IF(COUNTIFS('Tracking - SPRI - Technical Doc'!$F9:$I9,X$2),"x","")</f>
        <v/>
      </c>
      <c r="Y10" s="30" t="str">
        <f>IF(COUNTIFS('Tracking - SPRI - Technical Doc'!$F9:$I9,Y$2),"x","")</f>
        <v/>
      </c>
      <c r="Z10" s="30" t="str">
        <f>IF(COUNTIFS('Tracking - SPRI - Technical Doc'!$F9:$I9,Z$2),"x","")</f>
        <v/>
      </c>
      <c r="AA10" s="30" t="str">
        <f>IF(COUNTIFS('Tracking - SPRI - Technical Doc'!$F9:$I9,AA$2),"x","")</f>
        <v/>
      </c>
      <c r="AB10" s="30" t="str">
        <f>IF(COUNTIFS('Tracking - SPRI - Technical Doc'!$F9:$I9,AB$2),"x","")</f>
        <v/>
      </c>
      <c r="AC10" s="30" t="str">
        <f>IF(COUNTIFS('Tracking - SPRI - Technical Doc'!$F9:$I9,AC$2),"x","")</f>
        <v/>
      </c>
      <c r="AD10" s="30" t="str">
        <f>IF(COUNTIFS('Tracking - SPRI - Technical Doc'!$F9:$I9,AD$2),"x","")</f>
        <v/>
      </c>
      <c r="AE10" s="30" t="str">
        <f>IF(COUNTIFS('Tracking - SPRI - Technical Doc'!$F9:$I9,AE$2),"x","")</f>
        <v/>
      </c>
      <c r="AF10" s="30" t="str">
        <f>IF(COUNTIFS('Tracking - SPRI - Technical Doc'!$F9:$I9,AF$2),"x","")</f>
        <v/>
      </c>
      <c r="AG10" s="30" t="str">
        <f>IF(COUNTIFS('Tracking - SPRI - Technical Doc'!$F9:$I9,AG$2),"x","")</f>
        <v/>
      </c>
      <c r="AH10" s="30" t="str">
        <f>IF(COUNTIFS('Tracking - SPRI - Technical Doc'!$F9:$I9,AH$2),"x","")</f>
        <v/>
      </c>
      <c r="AI10" s="30" t="str">
        <f>IF(COUNTIFS('Tracking - SPRI - Technical Doc'!$F9:$I9,AI$2),"x","")</f>
        <v/>
      </c>
      <c r="AJ10" s="30" t="str">
        <f>IF(COUNTIFS('Tracking - SPRI - Technical Doc'!$F9:$I9,AJ$2),"x","")</f>
        <v/>
      </c>
      <c r="AK10" s="30" t="str">
        <f>IF(COUNTIFS('Tracking - SPRI - Technical Doc'!$F9:$I9,AK$2),"x","")</f>
        <v/>
      </c>
      <c r="AL10" s="30" t="str">
        <f>IF(COUNTIFS('Tracking - SPRI - Technical Doc'!$F9:$I9,AL$2),"x","")</f>
        <v/>
      </c>
      <c r="AM10" s="30" t="str">
        <f>IF(COUNTIFS('Tracking - SPRI - Technical Doc'!$F9:$I9,AM$2),"x","")</f>
        <v>x</v>
      </c>
      <c r="AN10" s="30" t="str">
        <f>IF(COUNTIFS('Tracking - SPRI - Technical Doc'!$F9:$I9,AN$2),"x","")</f>
        <v/>
      </c>
      <c r="AO10" s="30" t="str">
        <f>IF(COUNTIFS('Tracking - SPRI - Technical Doc'!$F9:$I9,AO$2),"x","")</f>
        <v/>
      </c>
      <c r="AP10" s="30" t="str">
        <f>IF(COUNTIFS('Tracking - SPRI - Technical Doc'!$F9:$I9,AP$2),"x","")</f>
        <v/>
      </c>
      <c r="AQ10" s="30" t="str">
        <f>IF(COUNTIFS('Tracking - SPRI - Technical Doc'!$F9:$I9,AQ$2),"x","")</f>
        <v/>
      </c>
      <c r="AR10" s="30" t="str">
        <f>IF(COUNTIFS('Tracking - SPRI - Technical Doc'!$F9:$I9,AR$2),"x","")</f>
        <v/>
      </c>
      <c r="AS10" s="30" t="str">
        <f>IF(COUNTIFS('Tracking - SPRI - Technical Doc'!$F9:$I9,AS$2),"x","")</f>
        <v/>
      </c>
      <c r="AT10" s="30" t="str">
        <f>IF(COUNTIFS('Tracking - SPRI - Technical Doc'!$F9:$I9,AT$2),"x","")</f>
        <v/>
      </c>
      <c r="AU10" s="30" t="str">
        <f>IF(COUNTIFS('Tracking - SPRI - Technical Doc'!$F9:$I9,AU$2),"x","")</f>
        <v>x</v>
      </c>
      <c r="AV10" s="31" t="str">
        <f>IF(COUNTIFS('Tracking - SPRI - Technical Doc'!$F9:$I9,AV$2),"x","")</f>
        <v/>
      </c>
      <c r="AW10" s="31" t="str">
        <f>IF(COUNTIFS('Tracking - SPRI - Technical Doc'!$F9:$I9,AW$2),"x","")</f>
        <v/>
      </c>
      <c r="AX10" s="31" t="str">
        <f>IF(COUNTIFS('Tracking - SPRI - Technical Doc'!$F9:$I9,AX$2),"x","")</f>
        <v/>
      </c>
      <c r="AY10" s="31" t="str">
        <f>IF(COUNTIFS('Tracking - SPRI - Technical Doc'!$F9:$I9,AY$2),"x","")</f>
        <v/>
      </c>
      <c r="AZ10" s="31" t="str">
        <f>IF(COUNTIFS('Tracking - SPRI - Technical Doc'!$F9:$I9,AZ$2),"x","")</f>
        <v/>
      </c>
      <c r="BA10" s="31" t="str">
        <f>IF(COUNTIFS('Tracking - SPRI - Technical Doc'!$F9:$I9,BA$2),"x","")</f>
        <v/>
      </c>
      <c r="BB10" s="31" t="str">
        <f>IF(COUNTIFS('Tracking - SPRI - Technical Doc'!$F9:$I9,BB$2),"x","")</f>
        <v/>
      </c>
      <c r="BC10" s="31" t="str">
        <f>IF(COUNTIFS('Tracking - SPRI - Technical Doc'!$F9:$I9,BC$2),"x","")</f>
        <v/>
      </c>
      <c r="BD10" s="31" t="str">
        <f>IF(COUNTIFS('Tracking - SPRI - Technical Doc'!$F9:$I9,BD$2),"x","")</f>
        <v/>
      </c>
      <c r="BE10" s="31" t="str">
        <f>IF(COUNTIFS('Tracking - SPRI - Technical Doc'!$F9:$I9,BE$2),"x","")</f>
        <v/>
      </c>
      <c r="BF10" s="31" t="str">
        <f>IF(COUNTIFS('Tracking - SPRI - Technical Doc'!$F9:$I9,BF$2),"x","")</f>
        <v/>
      </c>
      <c r="BG10" s="31" t="str">
        <f>IF(COUNTIFS('Tracking - SPRI - Technical Doc'!$F9:$I9,BG$2),"x","")</f>
        <v/>
      </c>
      <c r="BH10" s="31" t="str">
        <f>IF(COUNTIFS('Tracking - SPRI - Technical Doc'!$F9:$I9,BH$2),"x","")</f>
        <v/>
      </c>
      <c r="BI10" s="31" t="str">
        <f>IF(COUNTIFS('Tracking - SPRI - Technical Doc'!$F9:$I9,BI$2),"x","")</f>
        <v/>
      </c>
      <c r="BJ10" s="31" t="str">
        <f>IF(COUNTIFS('Tracking - SPRI - Technical Doc'!$F9:$I9,BJ$2),"x","")</f>
        <v/>
      </c>
      <c r="BK10" s="31" t="str">
        <f>IF(COUNTIFS('Tracking - SPRI - Technical Doc'!$F9:$I9,BK$2),"x","")</f>
        <v/>
      </c>
      <c r="BL10" s="31" t="str">
        <f>IF(COUNTIFS('Tracking - SPRI - Technical Doc'!$F9:$I9,BL$2),"x","")</f>
        <v/>
      </c>
      <c r="BM10" s="31" t="str">
        <f>IF(COUNTIFS('Tracking - SPRI - Technical Doc'!$F9:$I9,BM$2),"x","")</f>
        <v/>
      </c>
      <c r="BN10" s="31" t="str">
        <f>IF(COUNTIFS('Tracking - SPRI - Technical Doc'!$F9:$I9,BN$2),"x","")</f>
        <v/>
      </c>
      <c r="BO10" s="31" t="str">
        <f>IF(COUNTIFS('Tracking - SPRI - Technical Doc'!$F9:$I9,BO$2),"x","")</f>
        <v/>
      </c>
      <c r="BP10" s="31" t="str">
        <f>IF(COUNTIFS('Tracking - SPRI - Technical Doc'!$F9:$I9,BP$2),"x","")</f>
        <v/>
      </c>
      <c r="BQ10" s="31" t="str">
        <f>IF(COUNTIFS('Tracking - SPRI - Technical Doc'!$F9:$I9,BQ$2),"x","")</f>
        <v/>
      </c>
      <c r="BR10" s="31" t="str">
        <f>IF(COUNTIFS('Tracking - SPRI - Technical Doc'!$F9:$I9,BR$2),"x","")</f>
        <v/>
      </c>
      <c r="BS10" s="31" t="str">
        <f>IF(COUNTIFS('Tracking - SPRI - Technical Doc'!$F9:$I9,BS$2),"x","")</f>
        <v/>
      </c>
      <c r="BT10" s="31" t="str">
        <f>IF(COUNTIFS('Tracking - SPRI - Technical Doc'!$F9:$I9,BT$2),"x","")</f>
        <v/>
      </c>
    </row>
    <row r="11" spans="1:72" ht="20" customHeight="1" x14ac:dyDescent="0.15">
      <c r="A11" s="10" t="str">
        <f>'Tracking - SPRI - Technical Doc'!$B10</f>
        <v>GT-1 Test Standard for External Gutter Systems</v>
      </c>
      <c r="B11" s="11" t="str">
        <f ca="1">IF(YEAR(NOW())-YEAR('Tracking - SPRI - Technical Doc'!E10)&gt;4,"x","")</f>
        <v/>
      </c>
      <c r="C11" s="12" t="str">
        <f>IF('Tracking - SPRI - Technical Doc'!$C10="s","x","")</f>
        <v>x</v>
      </c>
      <c r="D11" s="12" t="str">
        <f>IF('Tracking - SPRI - Technical Doc'!$C10="r","x","")</f>
        <v/>
      </c>
      <c r="E11" s="12" t="str">
        <f>IF('Tracking - SPRI - Technical Doc'!$C10="w","x","")</f>
        <v/>
      </c>
      <c r="F11" s="12" t="str">
        <f>IF('Tracking - SPRI - Technical Doc'!$C10="b","x","")</f>
        <v/>
      </c>
      <c r="G11" s="12" t="str">
        <f>IF('Tracking - SPRI - Technical Doc'!$C10="p","x","")</f>
        <v/>
      </c>
      <c r="H11" s="12" t="str">
        <f>IF('Tracking - SPRI - Technical Doc'!$C10="a","x","")</f>
        <v/>
      </c>
      <c r="I11" s="30" t="str">
        <f>IF(COUNTIFS('Tracking - SPRI - Technical Doc'!$F10:$I10,I$2),"x","")</f>
        <v/>
      </c>
      <c r="J11" s="30" t="str">
        <f>IF(COUNTIFS('Tracking - SPRI - Technical Doc'!$F10:$I10,J$2),"x","")</f>
        <v/>
      </c>
      <c r="K11" s="30" t="str">
        <f>IF(COUNTIFS('Tracking - SPRI - Technical Doc'!$F10:$I10,K$2),"x","")</f>
        <v/>
      </c>
      <c r="L11" s="30" t="str">
        <f>IF(COUNTIFS('Tracking - SPRI - Technical Doc'!$F10:$I10,L$2),"x","")</f>
        <v/>
      </c>
      <c r="M11" s="30" t="str">
        <f>IF(COUNTIFS('Tracking - SPRI - Technical Doc'!$F10:$I10,M$2),"x","")</f>
        <v/>
      </c>
      <c r="N11" s="30" t="str">
        <f>IF(COUNTIFS('Tracking - SPRI - Technical Doc'!$F10:$I10,N$2),"x","")</f>
        <v/>
      </c>
      <c r="O11" s="30" t="str">
        <f>IF(COUNTIFS('Tracking - SPRI - Technical Doc'!$F10:$I10,O$2),"x","")</f>
        <v/>
      </c>
      <c r="P11" s="30" t="str">
        <f>IF(COUNTIFS('Tracking - SPRI - Technical Doc'!$F10:$I10,P$2),"x","")</f>
        <v/>
      </c>
      <c r="Q11" s="30" t="str">
        <f>IF(COUNTIFS('Tracking - SPRI - Technical Doc'!$F10:$I10,Q$2),"x","")</f>
        <v/>
      </c>
      <c r="R11" s="30" t="str">
        <f>IF(COUNTIFS('Tracking - SPRI - Technical Doc'!$F10:$I10,R$2),"x","")</f>
        <v/>
      </c>
      <c r="S11" s="30" t="str">
        <f>IF(COUNTIFS('Tracking - SPRI - Technical Doc'!$F10:$I10,S$2),"x","")</f>
        <v/>
      </c>
      <c r="T11" s="30" t="str">
        <f>IF(COUNTIFS('Tracking - SPRI - Technical Doc'!$F10:$I10,T$2),"x","")</f>
        <v/>
      </c>
      <c r="U11" s="30" t="str">
        <f>IF(COUNTIFS('Tracking - SPRI - Technical Doc'!$F10:$I10,U$2),"x","")</f>
        <v/>
      </c>
      <c r="V11" s="30" t="str">
        <f>IF(COUNTIFS('Tracking - SPRI - Technical Doc'!$F10:$I10,V$2),"x","")</f>
        <v>x</v>
      </c>
      <c r="W11" s="30" t="str">
        <f>IF(COUNTIFS('Tracking - SPRI - Technical Doc'!$F10:$I10,W$2),"x","")</f>
        <v/>
      </c>
      <c r="X11" s="30" t="str">
        <f>IF(COUNTIFS('Tracking - SPRI - Technical Doc'!$F10:$I10,X$2),"x","")</f>
        <v/>
      </c>
      <c r="Y11" s="30" t="str">
        <f>IF(COUNTIFS('Tracking - SPRI - Technical Doc'!$F10:$I10,Y$2),"x","")</f>
        <v/>
      </c>
      <c r="Z11" s="30" t="str">
        <f>IF(COUNTIFS('Tracking - SPRI - Technical Doc'!$F10:$I10,Z$2),"x","")</f>
        <v/>
      </c>
      <c r="AA11" s="30" t="str">
        <f>IF(COUNTIFS('Tracking - SPRI - Technical Doc'!$F10:$I10,AA$2),"x","")</f>
        <v/>
      </c>
      <c r="AB11" s="30" t="str">
        <f>IF(COUNTIFS('Tracking - SPRI - Technical Doc'!$F10:$I10,AB$2),"x","")</f>
        <v/>
      </c>
      <c r="AC11" s="30" t="str">
        <f>IF(COUNTIFS('Tracking - SPRI - Technical Doc'!$F10:$I10,AC$2),"x","")</f>
        <v/>
      </c>
      <c r="AD11" s="30" t="str">
        <f>IF(COUNTIFS('Tracking - SPRI - Technical Doc'!$F10:$I10,AD$2),"x","")</f>
        <v/>
      </c>
      <c r="AE11" s="30" t="str">
        <f>IF(COUNTIFS('Tracking - SPRI - Technical Doc'!$F10:$I10,AE$2),"x","")</f>
        <v/>
      </c>
      <c r="AF11" s="30" t="str">
        <f>IF(COUNTIFS('Tracking - SPRI - Technical Doc'!$F10:$I10,AF$2),"x","")</f>
        <v/>
      </c>
      <c r="AG11" s="30" t="str">
        <f>IF(COUNTIFS('Tracking - SPRI - Technical Doc'!$F10:$I10,AG$2),"x","")</f>
        <v/>
      </c>
      <c r="AH11" s="30" t="str">
        <f>IF(COUNTIFS('Tracking - SPRI - Technical Doc'!$F10:$I10,AH$2),"x","")</f>
        <v/>
      </c>
      <c r="AI11" s="30" t="str">
        <f>IF(COUNTIFS('Tracking - SPRI - Technical Doc'!$F10:$I10,AI$2),"x","")</f>
        <v/>
      </c>
      <c r="AJ11" s="30" t="str">
        <f>IF(COUNTIFS('Tracking - SPRI - Technical Doc'!$F10:$I10,AJ$2),"x","")</f>
        <v/>
      </c>
      <c r="AK11" s="30" t="str">
        <f>IF(COUNTIFS('Tracking - SPRI - Technical Doc'!$F10:$I10,AK$2),"x","")</f>
        <v/>
      </c>
      <c r="AL11" s="30" t="str">
        <f>IF(COUNTIFS('Tracking - SPRI - Technical Doc'!$F10:$I10,AL$2),"x","")</f>
        <v/>
      </c>
      <c r="AM11" s="30" t="str">
        <f>IF(COUNTIFS('Tracking - SPRI - Technical Doc'!$F10:$I10,AM$2),"x","")</f>
        <v>x</v>
      </c>
      <c r="AN11" s="30" t="str">
        <f>IF(COUNTIFS('Tracking - SPRI - Technical Doc'!$F10:$I10,AN$2),"x","")</f>
        <v/>
      </c>
      <c r="AO11" s="30" t="str">
        <f>IF(COUNTIFS('Tracking - SPRI - Technical Doc'!$F10:$I10,AO$2),"x","")</f>
        <v/>
      </c>
      <c r="AP11" s="30" t="str">
        <f>IF(COUNTIFS('Tracking - SPRI - Technical Doc'!$F10:$I10,AP$2),"x","")</f>
        <v/>
      </c>
      <c r="AQ11" s="30" t="str">
        <f>IF(COUNTIFS('Tracking - SPRI - Technical Doc'!$F10:$I10,AQ$2),"x","")</f>
        <v/>
      </c>
      <c r="AR11" s="30" t="str">
        <f>IF(COUNTIFS('Tracking - SPRI - Technical Doc'!$F10:$I10,AR$2),"x","")</f>
        <v/>
      </c>
      <c r="AS11" s="30" t="str">
        <f>IF(COUNTIFS('Tracking - SPRI - Technical Doc'!$F10:$I10,AS$2),"x","")</f>
        <v/>
      </c>
      <c r="AT11" s="30" t="str">
        <f>IF(COUNTIFS('Tracking - SPRI - Technical Doc'!$F10:$I10,AT$2),"x","")</f>
        <v/>
      </c>
      <c r="AU11" s="30" t="str">
        <f>IF(COUNTIFS('Tracking - SPRI - Technical Doc'!$F10:$I10,AU$2),"x","")</f>
        <v>x</v>
      </c>
      <c r="AV11" s="31" t="str">
        <f>IF(COUNTIFS('Tracking - SPRI - Technical Doc'!$F10:$I10,AV$2),"x","")</f>
        <v/>
      </c>
      <c r="AW11" s="31" t="str">
        <f>IF(COUNTIFS('Tracking - SPRI - Technical Doc'!$F10:$I10,AW$2),"x","")</f>
        <v/>
      </c>
      <c r="AX11" s="31" t="str">
        <f>IF(COUNTIFS('Tracking - SPRI - Technical Doc'!$F10:$I10,AX$2),"x","")</f>
        <v/>
      </c>
      <c r="AY11" s="31" t="str">
        <f>IF(COUNTIFS('Tracking - SPRI - Technical Doc'!$F10:$I10,AY$2),"x","")</f>
        <v/>
      </c>
      <c r="AZ11" s="31" t="str">
        <f>IF(COUNTIFS('Tracking - SPRI - Technical Doc'!$F10:$I10,AZ$2),"x","")</f>
        <v/>
      </c>
      <c r="BA11" s="31" t="str">
        <f>IF(COUNTIFS('Tracking - SPRI - Technical Doc'!$F10:$I10,BA$2),"x","")</f>
        <v/>
      </c>
      <c r="BB11" s="31" t="str">
        <f>IF(COUNTIFS('Tracking - SPRI - Technical Doc'!$F10:$I10,BB$2),"x","")</f>
        <v/>
      </c>
      <c r="BC11" s="31" t="str">
        <f>IF(COUNTIFS('Tracking - SPRI - Technical Doc'!$F10:$I10,BC$2),"x","")</f>
        <v/>
      </c>
      <c r="BD11" s="31" t="str">
        <f>IF(COUNTIFS('Tracking - SPRI - Technical Doc'!$F10:$I10,BD$2),"x","")</f>
        <v/>
      </c>
      <c r="BE11" s="31" t="str">
        <f>IF(COUNTIFS('Tracking - SPRI - Technical Doc'!$F10:$I10,BE$2),"x","")</f>
        <v/>
      </c>
      <c r="BF11" s="31" t="str">
        <f>IF(COUNTIFS('Tracking - SPRI - Technical Doc'!$F10:$I10,BF$2),"x","")</f>
        <v/>
      </c>
      <c r="BG11" s="31" t="str">
        <f>IF(COUNTIFS('Tracking - SPRI - Technical Doc'!$F10:$I10,BG$2),"x","")</f>
        <v/>
      </c>
      <c r="BH11" s="31" t="str">
        <f>IF(COUNTIFS('Tracking - SPRI - Technical Doc'!$F10:$I10,BH$2),"x","")</f>
        <v/>
      </c>
      <c r="BI11" s="31" t="str">
        <f>IF(COUNTIFS('Tracking - SPRI - Technical Doc'!$F10:$I10,BI$2),"x","")</f>
        <v/>
      </c>
      <c r="BJ11" s="31" t="str">
        <f>IF(COUNTIFS('Tracking - SPRI - Technical Doc'!$F10:$I10,BJ$2),"x","")</f>
        <v/>
      </c>
      <c r="BK11" s="31" t="str">
        <f>IF(COUNTIFS('Tracking - SPRI - Technical Doc'!$F10:$I10,BK$2),"x","")</f>
        <v/>
      </c>
      <c r="BL11" s="31" t="str">
        <f>IF(COUNTIFS('Tracking - SPRI - Technical Doc'!$F10:$I10,BL$2),"x","")</f>
        <v/>
      </c>
      <c r="BM11" s="31" t="str">
        <f>IF(COUNTIFS('Tracking - SPRI - Technical Doc'!$F10:$I10,BM$2),"x","")</f>
        <v/>
      </c>
      <c r="BN11" s="31" t="str">
        <f>IF(COUNTIFS('Tracking - SPRI - Technical Doc'!$F10:$I10,BN$2),"x","")</f>
        <v/>
      </c>
      <c r="BO11" s="31" t="str">
        <f>IF(COUNTIFS('Tracking - SPRI - Technical Doc'!$F10:$I10,BO$2),"x","")</f>
        <v/>
      </c>
      <c r="BP11" s="31" t="str">
        <f>IF(COUNTIFS('Tracking - SPRI - Technical Doc'!$F10:$I10,BP$2),"x","")</f>
        <v/>
      </c>
      <c r="BQ11" s="31" t="str">
        <f>IF(COUNTIFS('Tracking - SPRI - Technical Doc'!$F10:$I10,BQ$2),"x","")</f>
        <v/>
      </c>
      <c r="BR11" s="31" t="str">
        <f>IF(COUNTIFS('Tracking - SPRI - Technical Doc'!$F10:$I10,BR$2),"x","")</f>
        <v/>
      </c>
      <c r="BS11" s="31" t="str">
        <f>IF(COUNTIFS('Tracking - SPRI - Technical Doc'!$F10:$I10,BS$2),"x","")</f>
        <v/>
      </c>
      <c r="BT11" s="31" t="str">
        <f>IF(COUNTIFS('Tracking - SPRI - Technical Doc'!$F10:$I10,BT$2),"x","")</f>
        <v/>
      </c>
    </row>
    <row r="12" spans="1:72" ht="20" customHeight="1" x14ac:dyDescent="0.15">
      <c r="A12" s="10" t="str">
        <f>'Tracking - SPRI - Technical Doc'!$B11</f>
        <v>RP-14 Wind Design Standard for Vegetative Roofing Systems</v>
      </c>
      <c r="B12" s="11" t="str">
        <f ca="1">IF(YEAR(NOW())-YEAR('Tracking - SPRI - Technical Doc'!E11)&gt;4,"x","")</f>
        <v/>
      </c>
      <c r="C12" s="12" t="str">
        <f>IF('Tracking - SPRI - Technical Doc'!$C11="s","x","")</f>
        <v>x</v>
      </c>
      <c r="D12" s="12" t="str">
        <f>IF('Tracking - SPRI - Technical Doc'!$C11="r","x","")</f>
        <v/>
      </c>
      <c r="E12" s="12" t="str">
        <f>IF('Tracking - SPRI - Technical Doc'!$C11="w","x","")</f>
        <v/>
      </c>
      <c r="F12" s="12" t="str">
        <f>IF('Tracking - SPRI - Technical Doc'!$C11="b","x","")</f>
        <v/>
      </c>
      <c r="G12" s="12" t="str">
        <f>IF('Tracking - SPRI - Technical Doc'!$C11="p","x","")</f>
        <v/>
      </c>
      <c r="H12" s="12" t="str">
        <f>IF('Tracking - SPRI - Technical Doc'!$C11="a","x","")</f>
        <v/>
      </c>
      <c r="I12" s="30" t="str">
        <f>IF(COUNTIFS('Tracking - SPRI - Technical Doc'!$F11:$I11,I$2),"x","")</f>
        <v/>
      </c>
      <c r="J12" s="30" t="str">
        <f>IF(COUNTIFS('Tracking - SPRI - Technical Doc'!$F11:$I11,J$2),"x","")</f>
        <v/>
      </c>
      <c r="K12" s="30" t="str">
        <f>IF(COUNTIFS('Tracking - SPRI - Technical Doc'!$F11:$I11,K$2),"x","")</f>
        <v/>
      </c>
      <c r="L12" s="30" t="str">
        <f>IF(COUNTIFS('Tracking - SPRI - Technical Doc'!$F11:$I11,L$2),"x","")</f>
        <v/>
      </c>
      <c r="M12" s="30" t="str">
        <f>IF(COUNTIFS('Tracking - SPRI - Technical Doc'!$F11:$I11,M$2),"x","")</f>
        <v/>
      </c>
      <c r="N12" s="30" t="str">
        <f>IF(COUNTIFS('Tracking - SPRI - Technical Doc'!$F11:$I11,N$2),"x","")</f>
        <v/>
      </c>
      <c r="O12" s="30" t="str">
        <f>IF(COUNTIFS('Tracking - SPRI - Technical Doc'!$F11:$I11,O$2),"x","")</f>
        <v/>
      </c>
      <c r="P12" s="30" t="str">
        <f>IF(COUNTIFS('Tracking - SPRI - Technical Doc'!$F11:$I11,P$2),"x","")</f>
        <v/>
      </c>
      <c r="Q12" s="30" t="str">
        <f>IF(COUNTIFS('Tracking - SPRI - Technical Doc'!$F11:$I11,Q$2),"x","")</f>
        <v/>
      </c>
      <c r="R12" s="30" t="str">
        <f>IF(COUNTIFS('Tracking - SPRI - Technical Doc'!$F11:$I11,R$2),"x","")</f>
        <v/>
      </c>
      <c r="S12" s="30" t="str">
        <f>IF(COUNTIFS('Tracking - SPRI - Technical Doc'!$F11:$I11,S$2),"x","")</f>
        <v/>
      </c>
      <c r="T12" s="30" t="str">
        <f>IF(COUNTIFS('Tracking - SPRI - Technical Doc'!$F11:$I11,T$2),"x","")</f>
        <v/>
      </c>
      <c r="U12" s="30" t="str">
        <f>IF(COUNTIFS('Tracking - SPRI - Technical Doc'!$F11:$I11,U$2),"x","")</f>
        <v/>
      </c>
      <c r="V12" s="30" t="str">
        <f>IF(COUNTIFS('Tracking - SPRI - Technical Doc'!$F11:$I11,V$2),"x","")</f>
        <v/>
      </c>
      <c r="W12" s="30" t="str">
        <f>IF(COUNTIFS('Tracking - SPRI - Technical Doc'!$F11:$I11,W$2),"x","")</f>
        <v/>
      </c>
      <c r="X12" s="30" t="str">
        <f>IF(COUNTIFS('Tracking - SPRI - Technical Doc'!$F11:$I11,X$2),"x","")</f>
        <v/>
      </c>
      <c r="Y12" s="30" t="str">
        <f>IF(COUNTIFS('Tracking - SPRI - Technical Doc'!$F11:$I11,Y$2),"x","")</f>
        <v/>
      </c>
      <c r="Z12" s="30" t="str">
        <f>IF(COUNTIFS('Tracking - SPRI - Technical Doc'!$F11:$I11,Z$2),"x","")</f>
        <v/>
      </c>
      <c r="AA12" s="30" t="str">
        <f>IF(COUNTIFS('Tracking - SPRI - Technical Doc'!$F11:$I11,AA$2),"x","")</f>
        <v/>
      </c>
      <c r="AB12" s="30" t="str">
        <f>IF(COUNTIFS('Tracking - SPRI - Technical Doc'!$F11:$I11,AB$2),"x","")</f>
        <v/>
      </c>
      <c r="AC12" s="30" t="str">
        <f>IF(COUNTIFS('Tracking - SPRI - Technical Doc'!$F11:$I11,AC$2),"x","")</f>
        <v/>
      </c>
      <c r="AD12" s="30" t="str">
        <f>IF(COUNTIFS('Tracking - SPRI - Technical Doc'!$F11:$I11,AD$2),"x","")</f>
        <v/>
      </c>
      <c r="AE12" s="30" t="str">
        <f>IF(COUNTIFS('Tracking - SPRI - Technical Doc'!$F11:$I11,AE$2),"x","")</f>
        <v/>
      </c>
      <c r="AF12" s="30" t="str">
        <f>IF(COUNTIFS('Tracking - SPRI - Technical Doc'!$F11:$I11,AF$2),"x","")</f>
        <v/>
      </c>
      <c r="AG12" s="30" t="str">
        <f>IF(COUNTIFS('Tracking - SPRI - Technical Doc'!$F11:$I11,AG$2),"x","")</f>
        <v/>
      </c>
      <c r="AH12" s="30" t="str">
        <f>IF(COUNTIFS('Tracking - SPRI - Technical Doc'!$F11:$I11,AH$2),"x","")</f>
        <v/>
      </c>
      <c r="AI12" s="30" t="str">
        <f>IF(COUNTIFS('Tracking - SPRI - Technical Doc'!$F11:$I11,AI$2),"x","")</f>
        <v/>
      </c>
      <c r="AJ12" s="30" t="str">
        <f>IF(COUNTIFS('Tracking - SPRI - Technical Doc'!$F11:$I11,AJ$2),"x","")</f>
        <v/>
      </c>
      <c r="AK12" s="30" t="str">
        <f>IF(COUNTIFS('Tracking - SPRI - Technical Doc'!$F11:$I11,AK$2),"x","")</f>
        <v/>
      </c>
      <c r="AL12" s="30" t="str">
        <f>IF(COUNTIFS('Tracking - SPRI - Technical Doc'!$F11:$I11,AL$2),"x","")</f>
        <v/>
      </c>
      <c r="AM12" s="30" t="str">
        <f>IF(COUNTIFS('Tracking - SPRI - Technical Doc'!$F11:$I11,AM$2),"x","")</f>
        <v>x</v>
      </c>
      <c r="AN12" s="30" t="str">
        <f>IF(COUNTIFS('Tracking - SPRI - Technical Doc'!$F11:$I11,AN$2),"x","")</f>
        <v/>
      </c>
      <c r="AO12" s="30" t="str">
        <f>IF(COUNTIFS('Tracking - SPRI - Technical Doc'!$F11:$I11,AO$2),"x","")</f>
        <v/>
      </c>
      <c r="AP12" s="30" t="str">
        <f>IF(COUNTIFS('Tracking - SPRI - Technical Doc'!$F11:$I11,AP$2),"x","")</f>
        <v/>
      </c>
      <c r="AQ12" s="30" t="str">
        <f>IF(COUNTIFS('Tracking - SPRI - Technical Doc'!$F11:$I11,AQ$2),"x","")</f>
        <v/>
      </c>
      <c r="AR12" s="30" t="str">
        <f>IF(COUNTIFS('Tracking - SPRI - Technical Doc'!$F11:$I11,AR$2),"x","")</f>
        <v>x</v>
      </c>
      <c r="AS12" s="30" t="str">
        <f>IF(COUNTIFS('Tracking - SPRI - Technical Doc'!$F11:$I11,AS$2),"x","")</f>
        <v/>
      </c>
      <c r="AT12" s="30" t="str">
        <f>IF(COUNTIFS('Tracking - SPRI - Technical Doc'!$F11:$I11,AT$2),"x","")</f>
        <v/>
      </c>
      <c r="AU12" s="30" t="str">
        <f>IF(COUNTIFS('Tracking - SPRI - Technical Doc'!$F11:$I11,AU$2),"x","")</f>
        <v>x</v>
      </c>
      <c r="AV12" s="31" t="str">
        <f>IF(COUNTIFS('Tracking - SPRI - Technical Doc'!$F11:$I11,AV$2),"x","")</f>
        <v/>
      </c>
      <c r="AW12" s="31" t="str">
        <f>IF(COUNTIFS('Tracking - SPRI - Technical Doc'!$F11:$I11,AW$2),"x","")</f>
        <v/>
      </c>
      <c r="AX12" s="31" t="str">
        <f>IF(COUNTIFS('Tracking - SPRI - Technical Doc'!$F11:$I11,AX$2),"x","")</f>
        <v/>
      </c>
      <c r="AY12" s="31" t="str">
        <f>IF(COUNTIFS('Tracking - SPRI - Technical Doc'!$F11:$I11,AY$2),"x","")</f>
        <v/>
      </c>
      <c r="AZ12" s="31" t="str">
        <f>IF(COUNTIFS('Tracking - SPRI - Technical Doc'!$F11:$I11,AZ$2),"x","")</f>
        <v/>
      </c>
      <c r="BA12" s="31" t="str">
        <f>IF(COUNTIFS('Tracking - SPRI - Technical Doc'!$F11:$I11,BA$2),"x","")</f>
        <v/>
      </c>
      <c r="BB12" s="31" t="str">
        <f>IF(COUNTIFS('Tracking - SPRI - Technical Doc'!$F11:$I11,BB$2),"x","")</f>
        <v/>
      </c>
      <c r="BC12" s="31" t="str">
        <f>IF(COUNTIFS('Tracking - SPRI - Technical Doc'!$F11:$I11,BC$2),"x","")</f>
        <v/>
      </c>
      <c r="BD12" s="31" t="str">
        <f>IF(COUNTIFS('Tracking - SPRI - Technical Doc'!$F11:$I11,BD$2),"x","")</f>
        <v/>
      </c>
      <c r="BE12" s="31" t="str">
        <f>IF(COUNTIFS('Tracking - SPRI - Technical Doc'!$F11:$I11,BE$2),"x","")</f>
        <v/>
      </c>
      <c r="BF12" s="31" t="str">
        <f>IF(COUNTIFS('Tracking - SPRI - Technical Doc'!$F11:$I11,BF$2),"x","")</f>
        <v/>
      </c>
      <c r="BG12" s="31" t="str">
        <f>IF(COUNTIFS('Tracking - SPRI - Technical Doc'!$F11:$I11,BG$2),"x","")</f>
        <v/>
      </c>
      <c r="BH12" s="31" t="str">
        <f>IF(COUNTIFS('Tracking - SPRI - Technical Doc'!$F11:$I11,BH$2),"x","")</f>
        <v/>
      </c>
      <c r="BI12" s="31" t="str">
        <f>IF(COUNTIFS('Tracking - SPRI - Technical Doc'!$F11:$I11,BI$2),"x","")</f>
        <v/>
      </c>
      <c r="BJ12" s="31" t="str">
        <f>IF(COUNTIFS('Tracking - SPRI - Technical Doc'!$F11:$I11,BJ$2),"x","")</f>
        <v/>
      </c>
      <c r="BK12" s="31" t="str">
        <f>IF(COUNTIFS('Tracking - SPRI - Technical Doc'!$F11:$I11,BK$2),"x","")</f>
        <v/>
      </c>
      <c r="BL12" s="31" t="str">
        <f>IF(COUNTIFS('Tracking - SPRI - Technical Doc'!$F11:$I11,BL$2),"x","")</f>
        <v/>
      </c>
      <c r="BM12" s="31" t="str">
        <f>IF(COUNTIFS('Tracking - SPRI - Technical Doc'!$F11:$I11,BM$2),"x","")</f>
        <v/>
      </c>
      <c r="BN12" s="31" t="str">
        <f>IF(COUNTIFS('Tracking - SPRI - Technical Doc'!$F11:$I11,BN$2),"x","")</f>
        <v/>
      </c>
      <c r="BO12" s="31" t="str">
        <f>IF(COUNTIFS('Tracking - SPRI - Technical Doc'!$F11:$I11,BO$2),"x","")</f>
        <v/>
      </c>
      <c r="BP12" s="31" t="str">
        <f>IF(COUNTIFS('Tracking - SPRI - Technical Doc'!$F11:$I11,BP$2),"x","")</f>
        <v/>
      </c>
      <c r="BQ12" s="31" t="str">
        <f>IF(COUNTIFS('Tracking - SPRI - Technical Doc'!$F11:$I11,BQ$2),"x","")</f>
        <v/>
      </c>
      <c r="BR12" s="31" t="str">
        <f>IF(COUNTIFS('Tracking - SPRI - Technical Doc'!$F11:$I11,BR$2),"x","")</f>
        <v/>
      </c>
      <c r="BS12" s="31" t="str">
        <f>IF(COUNTIFS('Tracking - SPRI - Technical Doc'!$F11:$I11,BS$2),"x","")</f>
        <v/>
      </c>
      <c r="BT12" s="31" t="str">
        <f>IF(COUNTIFS('Tracking - SPRI - Technical Doc'!$F11:$I11,BT$2),"x","")</f>
        <v/>
      </c>
    </row>
    <row r="13" spans="1:72" ht="32" customHeight="1" x14ac:dyDescent="0.15">
      <c r="A13" s="10" t="str">
        <f>'Tracking - SPRI - Technical Doc'!$B12</f>
        <v>NT-1 Detection and Location of Latent Moisture in Building Roofing Systems by Nuclear Radioisotopic Thermalization</v>
      </c>
      <c r="B13" s="11" t="str">
        <f ca="1">IF(YEAR(NOW())-YEAR('Tracking - SPRI - Technical Doc'!E12)&gt;4,"x","")</f>
        <v/>
      </c>
      <c r="C13" s="12" t="str">
        <f>IF('Tracking - SPRI - Technical Doc'!$C12="s","x","")</f>
        <v>x</v>
      </c>
      <c r="D13" s="12" t="str">
        <f>IF('Tracking - SPRI - Technical Doc'!$C12="r","x","")</f>
        <v/>
      </c>
      <c r="E13" s="12" t="str">
        <f>IF('Tracking - SPRI - Technical Doc'!$C12="w","x","")</f>
        <v/>
      </c>
      <c r="F13" s="12" t="str">
        <f>IF('Tracking - SPRI - Technical Doc'!$C12="b","x","")</f>
        <v/>
      </c>
      <c r="G13" s="12" t="str">
        <f>IF('Tracking - SPRI - Technical Doc'!$C12="p","x","")</f>
        <v/>
      </c>
      <c r="H13" s="12" t="str">
        <f>IF('Tracking - SPRI - Technical Doc'!$C12="a","x","")</f>
        <v/>
      </c>
      <c r="I13" s="30" t="str">
        <f>IF(COUNTIFS('Tracking - SPRI - Technical Doc'!$F12:$I12,I$2),"x","")</f>
        <v/>
      </c>
      <c r="J13" s="30" t="str">
        <f>IF(COUNTIFS('Tracking - SPRI - Technical Doc'!$F12:$I12,J$2),"x","")</f>
        <v/>
      </c>
      <c r="K13" s="30" t="str">
        <f>IF(COUNTIFS('Tracking - SPRI - Technical Doc'!$F12:$I12,K$2),"x","")</f>
        <v/>
      </c>
      <c r="L13" s="30" t="str">
        <f>IF(COUNTIFS('Tracking - SPRI - Technical Doc'!$F12:$I12,L$2),"x","")</f>
        <v/>
      </c>
      <c r="M13" s="30" t="str">
        <f>IF(COUNTIFS('Tracking - SPRI - Technical Doc'!$F12:$I12,M$2),"x","")</f>
        <v/>
      </c>
      <c r="N13" s="30" t="str">
        <f>IF(COUNTIFS('Tracking - SPRI - Technical Doc'!$F12:$I12,N$2),"x","")</f>
        <v/>
      </c>
      <c r="O13" s="30" t="str">
        <f>IF(COUNTIFS('Tracking - SPRI - Technical Doc'!$F12:$I12,O$2),"x","")</f>
        <v/>
      </c>
      <c r="P13" s="30" t="str">
        <f>IF(COUNTIFS('Tracking - SPRI - Technical Doc'!$F12:$I12,P$2),"x","")</f>
        <v/>
      </c>
      <c r="Q13" s="30" t="str">
        <f>IF(COUNTIFS('Tracking - SPRI - Technical Doc'!$F12:$I12,Q$2),"x","")</f>
        <v/>
      </c>
      <c r="R13" s="30" t="str">
        <f>IF(COUNTIFS('Tracking - SPRI - Technical Doc'!$F12:$I12,R$2),"x","")</f>
        <v/>
      </c>
      <c r="S13" s="30" t="str">
        <f>IF(COUNTIFS('Tracking - SPRI - Technical Doc'!$F12:$I12,S$2),"x","")</f>
        <v/>
      </c>
      <c r="T13" s="30" t="str">
        <f>IF(COUNTIFS('Tracking - SPRI - Technical Doc'!$F12:$I12,T$2),"x","")</f>
        <v/>
      </c>
      <c r="U13" s="30" t="str">
        <f>IF(COUNTIFS('Tracking - SPRI - Technical Doc'!$F12:$I12,U$2),"x","")</f>
        <v/>
      </c>
      <c r="V13" s="30" t="str">
        <f>IF(COUNTIFS('Tracking - SPRI - Technical Doc'!$F12:$I12,V$2),"x","")</f>
        <v/>
      </c>
      <c r="W13" s="30" t="str">
        <f>IF(COUNTIFS('Tracking - SPRI - Technical Doc'!$F12:$I12,W$2),"x","")</f>
        <v/>
      </c>
      <c r="X13" s="30" t="str">
        <f>IF(COUNTIFS('Tracking - SPRI - Technical Doc'!$F12:$I12,X$2),"x","")</f>
        <v/>
      </c>
      <c r="Y13" s="30" t="str">
        <f>IF(COUNTIFS('Tracking - SPRI - Technical Doc'!$F12:$I12,Y$2),"x","")</f>
        <v/>
      </c>
      <c r="Z13" s="30" t="str">
        <f>IF(COUNTIFS('Tracking - SPRI - Technical Doc'!$F12:$I12,Z$2),"x","")</f>
        <v/>
      </c>
      <c r="AA13" s="30" t="str">
        <f>IF(COUNTIFS('Tracking - SPRI - Technical Doc'!$F12:$I12,AA$2),"x","")</f>
        <v/>
      </c>
      <c r="AB13" s="30" t="str">
        <f>IF(COUNTIFS('Tracking - SPRI - Technical Doc'!$F12:$I12,AB$2),"x","")</f>
        <v/>
      </c>
      <c r="AC13" s="30" t="str">
        <f>IF(COUNTIFS('Tracking - SPRI - Technical Doc'!$F12:$I12,AC$2),"x","")</f>
        <v>x</v>
      </c>
      <c r="AD13" s="30" t="str">
        <f>IF(COUNTIFS('Tracking - SPRI - Technical Doc'!$F12:$I12,AD$2),"x","")</f>
        <v/>
      </c>
      <c r="AE13" s="30" t="str">
        <f>IF(COUNTIFS('Tracking - SPRI - Technical Doc'!$F12:$I12,AE$2),"x","")</f>
        <v/>
      </c>
      <c r="AF13" s="30" t="str">
        <f>IF(COUNTIFS('Tracking - SPRI - Technical Doc'!$F12:$I12,AF$2),"x","")</f>
        <v/>
      </c>
      <c r="AG13" s="30" t="str">
        <f>IF(COUNTIFS('Tracking - SPRI - Technical Doc'!$F12:$I12,AG$2),"x","")</f>
        <v/>
      </c>
      <c r="AH13" s="30" t="str">
        <f>IF(COUNTIFS('Tracking - SPRI - Technical Doc'!$F12:$I12,AH$2),"x","")</f>
        <v/>
      </c>
      <c r="AI13" s="30" t="str">
        <f>IF(COUNTIFS('Tracking - SPRI - Technical Doc'!$F12:$I12,AI$2),"x","")</f>
        <v>x</v>
      </c>
      <c r="AJ13" s="30" t="str">
        <f>IF(COUNTIFS('Tracking - SPRI - Technical Doc'!$F12:$I12,AJ$2),"x","")</f>
        <v/>
      </c>
      <c r="AK13" s="30" t="str">
        <f>IF(COUNTIFS('Tracking - SPRI - Technical Doc'!$F12:$I12,AK$2),"x","")</f>
        <v/>
      </c>
      <c r="AL13" s="30" t="str">
        <f>IF(COUNTIFS('Tracking - SPRI - Technical Doc'!$F12:$I12,AL$2),"x","")</f>
        <v/>
      </c>
      <c r="AM13" s="30" t="str">
        <f>IF(COUNTIFS('Tracking - SPRI - Technical Doc'!$F12:$I12,AM$2),"x","")</f>
        <v>x</v>
      </c>
      <c r="AN13" s="30" t="str">
        <f>IF(COUNTIFS('Tracking - SPRI - Technical Doc'!$F12:$I12,AN$2),"x","")</f>
        <v/>
      </c>
      <c r="AO13" s="30" t="str">
        <f>IF(COUNTIFS('Tracking - SPRI - Technical Doc'!$F12:$I12,AO$2),"x","")</f>
        <v/>
      </c>
      <c r="AP13" s="30" t="str">
        <f>IF(COUNTIFS('Tracking - SPRI - Technical Doc'!$F12:$I12,AP$2),"x","")</f>
        <v/>
      </c>
      <c r="AQ13" s="30" t="str">
        <f>IF(COUNTIFS('Tracking - SPRI - Technical Doc'!$F12:$I12,AQ$2),"x","")</f>
        <v/>
      </c>
      <c r="AR13" s="30" t="str">
        <f>IF(COUNTIFS('Tracking - SPRI - Technical Doc'!$F12:$I12,AR$2),"x","")</f>
        <v/>
      </c>
      <c r="AS13" s="30" t="str">
        <f>IF(COUNTIFS('Tracking - SPRI - Technical Doc'!$F12:$I12,AS$2),"x","")</f>
        <v/>
      </c>
      <c r="AT13" s="30" t="str">
        <f>IF(COUNTIFS('Tracking - SPRI - Technical Doc'!$F12:$I12,AT$2),"x","")</f>
        <v/>
      </c>
      <c r="AU13" s="30" t="str">
        <f>IF(COUNTIFS('Tracking - SPRI - Technical Doc'!$F12:$I12,AU$2),"x","")</f>
        <v/>
      </c>
      <c r="AV13" s="31" t="str">
        <f>IF(COUNTIFS('Tracking - SPRI - Technical Doc'!$F12:$I12,AV$2),"x","")</f>
        <v/>
      </c>
      <c r="AW13" s="31" t="str">
        <f>IF(COUNTIFS('Tracking - SPRI - Technical Doc'!$F12:$I12,AW$2),"x","")</f>
        <v/>
      </c>
      <c r="AX13" s="31" t="str">
        <f>IF(COUNTIFS('Tracking - SPRI - Technical Doc'!$F12:$I12,AX$2),"x","")</f>
        <v/>
      </c>
      <c r="AY13" s="31" t="str">
        <f>IF(COUNTIFS('Tracking - SPRI - Technical Doc'!$F12:$I12,AY$2),"x","")</f>
        <v/>
      </c>
      <c r="AZ13" s="31" t="str">
        <f>IF(COUNTIFS('Tracking - SPRI - Technical Doc'!$F12:$I12,AZ$2),"x","")</f>
        <v/>
      </c>
      <c r="BA13" s="31" t="str">
        <f>IF(COUNTIFS('Tracking - SPRI - Technical Doc'!$F12:$I12,BA$2),"x","")</f>
        <v/>
      </c>
      <c r="BB13" s="31" t="str">
        <f>IF(COUNTIFS('Tracking - SPRI - Technical Doc'!$F12:$I12,BB$2),"x","")</f>
        <v/>
      </c>
      <c r="BC13" s="31" t="str">
        <f>IF(COUNTIFS('Tracking - SPRI - Technical Doc'!$F12:$I12,BC$2),"x","")</f>
        <v/>
      </c>
      <c r="BD13" s="31" t="str">
        <f>IF(COUNTIFS('Tracking - SPRI - Technical Doc'!$F12:$I12,BD$2),"x","")</f>
        <v/>
      </c>
      <c r="BE13" s="31" t="str">
        <f>IF(COUNTIFS('Tracking - SPRI - Technical Doc'!$F12:$I12,BE$2),"x","")</f>
        <v/>
      </c>
      <c r="BF13" s="31" t="str">
        <f>IF(COUNTIFS('Tracking - SPRI - Technical Doc'!$F12:$I12,BF$2),"x","")</f>
        <v/>
      </c>
      <c r="BG13" s="31" t="str">
        <f>IF(COUNTIFS('Tracking - SPRI - Technical Doc'!$F12:$I12,BG$2),"x","")</f>
        <v/>
      </c>
      <c r="BH13" s="31" t="str">
        <f>IF(COUNTIFS('Tracking - SPRI - Technical Doc'!$F12:$I12,BH$2),"x","")</f>
        <v/>
      </c>
      <c r="BI13" s="31" t="str">
        <f>IF(COUNTIFS('Tracking - SPRI - Technical Doc'!$F12:$I12,BI$2),"x","")</f>
        <v/>
      </c>
      <c r="BJ13" s="31" t="str">
        <f>IF(COUNTIFS('Tracking - SPRI - Technical Doc'!$F12:$I12,BJ$2),"x","")</f>
        <v/>
      </c>
      <c r="BK13" s="31" t="str">
        <f>IF(COUNTIFS('Tracking - SPRI - Technical Doc'!$F12:$I12,BK$2),"x","")</f>
        <v/>
      </c>
      <c r="BL13" s="31" t="str">
        <f>IF(COUNTIFS('Tracking - SPRI - Technical Doc'!$F12:$I12,BL$2),"x","")</f>
        <v/>
      </c>
      <c r="BM13" s="31" t="str">
        <f>IF(COUNTIFS('Tracking - SPRI - Technical Doc'!$F12:$I12,BM$2),"x","")</f>
        <v/>
      </c>
      <c r="BN13" s="31" t="str">
        <f>IF(COUNTIFS('Tracking - SPRI - Technical Doc'!$F12:$I12,BN$2),"x","")</f>
        <v/>
      </c>
      <c r="BO13" s="31" t="str">
        <f>IF(COUNTIFS('Tracking - SPRI - Technical Doc'!$F12:$I12,BO$2),"x","")</f>
        <v/>
      </c>
      <c r="BP13" s="31" t="str">
        <f>IF(COUNTIFS('Tracking - SPRI - Technical Doc'!$F12:$I12,BP$2),"x","")</f>
        <v/>
      </c>
      <c r="BQ13" s="31" t="str">
        <f>IF(COUNTIFS('Tracking - SPRI - Technical Doc'!$F12:$I12,BQ$2),"x","")</f>
        <v/>
      </c>
      <c r="BR13" s="31" t="str">
        <f>IF(COUNTIFS('Tracking - SPRI - Technical Doc'!$F12:$I12,BR$2),"x","")</f>
        <v/>
      </c>
      <c r="BS13" s="31" t="str">
        <f>IF(COUNTIFS('Tracking - SPRI - Technical Doc'!$F12:$I12,BS$2),"x","")</f>
        <v/>
      </c>
      <c r="BT13" s="31" t="str">
        <f>IF(COUNTIFS('Tracking - SPRI - Technical Doc'!$F12:$I12,BT$2),"x","")</f>
        <v/>
      </c>
    </row>
    <row r="14" spans="1:72" ht="32" customHeight="1" x14ac:dyDescent="0.15">
      <c r="A14" s="10" t="str">
        <f>'Tracking - SPRI - Technical Doc'!$B13</f>
        <v>ES-1 Test Standard for Edge Systems Used with Low Slope Roofing Systems</v>
      </c>
      <c r="B14" s="11" t="str">
        <f ca="1">IF(YEAR(NOW())-YEAR('Tracking - SPRI - Technical Doc'!E13)&gt;4,"x","")</f>
        <v/>
      </c>
      <c r="C14" s="12" t="str">
        <f>IF('Tracking - SPRI - Technical Doc'!$C13="s","x","")</f>
        <v>x</v>
      </c>
      <c r="D14" s="12" t="str">
        <f>IF('Tracking - SPRI - Technical Doc'!$C13="r","x","")</f>
        <v/>
      </c>
      <c r="E14" s="12" t="str">
        <f>IF('Tracking - SPRI - Technical Doc'!$C13="w","x","")</f>
        <v/>
      </c>
      <c r="F14" s="12" t="str">
        <f>IF('Tracking - SPRI - Technical Doc'!$C13="b","x","")</f>
        <v/>
      </c>
      <c r="G14" s="12" t="str">
        <f>IF('Tracking - SPRI - Technical Doc'!$C13="p","x","")</f>
        <v/>
      </c>
      <c r="H14" s="12" t="str">
        <f>IF('Tracking - SPRI - Technical Doc'!$C13="a","x","")</f>
        <v/>
      </c>
      <c r="I14" s="30" t="str">
        <f>IF(COUNTIFS('Tracking - SPRI - Technical Doc'!$F13:$I13,I$2),"x","")</f>
        <v/>
      </c>
      <c r="J14" s="30" t="str">
        <f>IF(COUNTIFS('Tracking - SPRI - Technical Doc'!$F13:$I13,J$2),"x","")</f>
        <v/>
      </c>
      <c r="K14" s="30" t="str">
        <f>IF(COUNTIFS('Tracking - SPRI - Technical Doc'!$F13:$I13,K$2),"x","")</f>
        <v/>
      </c>
      <c r="L14" s="30" t="str">
        <f>IF(COUNTIFS('Tracking - SPRI - Technical Doc'!$F13:$I13,L$2),"x","")</f>
        <v/>
      </c>
      <c r="M14" s="30" t="str">
        <f>IF(COUNTIFS('Tracking - SPRI - Technical Doc'!$F13:$I13,M$2),"x","")</f>
        <v/>
      </c>
      <c r="N14" s="30" t="str">
        <f>IF(COUNTIFS('Tracking - SPRI - Technical Doc'!$F13:$I13,N$2),"x","")</f>
        <v/>
      </c>
      <c r="O14" s="30" t="str">
        <f>IF(COUNTIFS('Tracking - SPRI - Technical Doc'!$F13:$I13,O$2),"x","")</f>
        <v/>
      </c>
      <c r="P14" s="30" t="str">
        <f>IF(COUNTIFS('Tracking - SPRI - Technical Doc'!$F13:$I13,P$2),"x","")</f>
        <v/>
      </c>
      <c r="Q14" s="30" t="str">
        <f>IF(COUNTIFS('Tracking - SPRI - Technical Doc'!$F13:$I13,Q$2),"x","")</f>
        <v>x</v>
      </c>
      <c r="R14" s="30" t="str">
        <f>IF(COUNTIFS('Tracking - SPRI - Technical Doc'!$F13:$I13,R$2),"x","")</f>
        <v/>
      </c>
      <c r="S14" s="30" t="str">
        <f>IF(COUNTIFS('Tracking - SPRI - Technical Doc'!$F13:$I13,S$2),"x","")</f>
        <v/>
      </c>
      <c r="T14" s="30" t="str">
        <f>IF(COUNTIFS('Tracking - SPRI - Technical Doc'!$F13:$I13,T$2),"x","")</f>
        <v/>
      </c>
      <c r="U14" s="30" t="str">
        <f>IF(COUNTIFS('Tracking - SPRI - Technical Doc'!$F13:$I13,U$2),"x","")</f>
        <v/>
      </c>
      <c r="V14" s="30" t="str">
        <f>IF(COUNTIFS('Tracking - SPRI - Technical Doc'!$F13:$I13,V$2),"x","")</f>
        <v/>
      </c>
      <c r="W14" s="30" t="str">
        <f>IF(COUNTIFS('Tracking - SPRI - Technical Doc'!$F13:$I13,W$2),"x","")</f>
        <v/>
      </c>
      <c r="X14" s="30" t="str">
        <f>IF(COUNTIFS('Tracking - SPRI - Technical Doc'!$F13:$I13,X$2),"x","")</f>
        <v/>
      </c>
      <c r="Y14" s="30" t="str">
        <f>IF(COUNTIFS('Tracking - SPRI - Technical Doc'!$F13:$I13,Y$2),"x","")</f>
        <v/>
      </c>
      <c r="Z14" s="30" t="str">
        <f>IF(COUNTIFS('Tracking - SPRI - Technical Doc'!$F13:$I13,Z$2),"x","")</f>
        <v/>
      </c>
      <c r="AA14" s="30" t="str">
        <f>IF(COUNTIFS('Tracking - SPRI - Technical Doc'!$F13:$I13,AA$2),"x","")</f>
        <v/>
      </c>
      <c r="AB14" s="30" t="str">
        <f>IF(COUNTIFS('Tracking - SPRI - Technical Doc'!$F13:$I13,AB$2),"x","")</f>
        <v/>
      </c>
      <c r="AC14" s="30" t="str">
        <f>IF(COUNTIFS('Tracking - SPRI - Technical Doc'!$F13:$I13,AC$2),"x","")</f>
        <v/>
      </c>
      <c r="AD14" s="30" t="str">
        <f>IF(COUNTIFS('Tracking - SPRI - Technical Doc'!$F13:$I13,AD$2),"x","")</f>
        <v/>
      </c>
      <c r="AE14" s="30" t="str">
        <f>IF(COUNTIFS('Tracking - SPRI - Technical Doc'!$F13:$I13,AE$2),"x","")</f>
        <v/>
      </c>
      <c r="AF14" s="30" t="str">
        <f>IF(COUNTIFS('Tracking - SPRI - Technical Doc'!$F13:$I13,AF$2),"x","")</f>
        <v/>
      </c>
      <c r="AG14" s="30" t="str">
        <f>IF(COUNTIFS('Tracking - SPRI - Technical Doc'!$F13:$I13,AG$2),"x","")</f>
        <v/>
      </c>
      <c r="AH14" s="30" t="str">
        <f>IF(COUNTIFS('Tracking - SPRI - Technical Doc'!$F13:$I13,AH$2),"x","")</f>
        <v/>
      </c>
      <c r="AI14" s="30" t="str">
        <f>IF(COUNTIFS('Tracking - SPRI - Technical Doc'!$F13:$I13,AI$2),"x","")</f>
        <v/>
      </c>
      <c r="AJ14" s="30" t="str">
        <f>IF(COUNTIFS('Tracking - SPRI - Technical Doc'!$F13:$I13,AJ$2),"x","")</f>
        <v/>
      </c>
      <c r="AK14" s="30" t="str">
        <f>IF(COUNTIFS('Tracking - SPRI - Technical Doc'!$F13:$I13,AK$2),"x","")</f>
        <v/>
      </c>
      <c r="AL14" s="30" t="str">
        <f>IF(COUNTIFS('Tracking - SPRI - Technical Doc'!$F13:$I13,AL$2),"x","")</f>
        <v/>
      </c>
      <c r="AM14" s="30" t="str">
        <f>IF(COUNTIFS('Tracking - SPRI - Technical Doc'!$F13:$I13,AM$2),"x","")</f>
        <v>x</v>
      </c>
      <c r="AN14" s="30" t="str">
        <f>IF(COUNTIFS('Tracking - SPRI - Technical Doc'!$F13:$I13,AN$2),"x","")</f>
        <v/>
      </c>
      <c r="AO14" s="30" t="str">
        <f>IF(COUNTIFS('Tracking - SPRI - Technical Doc'!$F13:$I13,AO$2),"x","")</f>
        <v/>
      </c>
      <c r="AP14" s="30" t="str">
        <f>IF(COUNTIFS('Tracking - SPRI - Technical Doc'!$F13:$I13,AP$2),"x","")</f>
        <v/>
      </c>
      <c r="AQ14" s="30" t="str">
        <f>IF(COUNTIFS('Tracking - SPRI - Technical Doc'!$F13:$I13,AQ$2),"x","")</f>
        <v/>
      </c>
      <c r="AR14" s="30" t="str">
        <f>IF(COUNTIFS('Tracking - SPRI - Technical Doc'!$F13:$I13,AR$2),"x","")</f>
        <v/>
      </c>
      <c r="AS14" s="30" t="str">
        <f>IF(COUNTIFS('Tracking - SPRI - Technical Doc'!$F13:$I13,AS$2),"x","")</f>
        <v/>
      </c>
      <c r="AT14" s="30" t="str">
        <f>IF(COUNTIFS('Tracking - SPRI - Technical Doc'!$F13:$I13,AT$2),"x","")</f>
        <v/>
      </c>
      <c r="AU14" s="30" t="str">
        <f>IF(COUNTIFS('Tracking - SPRI - Technical Doc'!$F13:$I13,AU$2),"x","")</f>
        <v>x</v>
      </c>
      <c r="AV14" s="31" t="str">
        <f>IF(COUNTIFS('Tracking - SPRI - Technical Doc'!$F13:$I13,AV$2),"x","")</f>
        <v/>
      </c>
      <c r="AW14" s="31" t="str">
        <f>IF(COUNTIFS('Tracking - SPRI - Technical Doc'!$F13:$I13,AW$2),"x","")</f>
        <v/>
      </c>
      <c r="AX14" s="31" t="str">
        <f>IF(COUNTIFS('Tracking - SPRI - Technical Doc'!$F13:$I13,AX$2),"x","")</f>
        <v/>
      </c>
      <c r="AY14" s="31" t="str">
        <f>IF(COUNTIFS('Tracking - SPRI - Technical Doc'!$F13:$I13,AY$2),"x","")</f>
        <v/>
      </c>
      <c r="AZ14" s="31" t="str">
        <f>IF(COUNTIFS('Tracking - SPRI - Technical Doc'!$F13:$I13,AZ$2),"x","")</f>
        <v/>
      </c>
      <c r="BA14" s="31" t="str">
        <f>IF(COUNTIFS('Tracking - SPRI - Technical Doc'!$F13:$I13,BA$2),"x","")</f>
        <v/>
      </c>
      <c r="BB14" s="31" t="str">
        <f>IF(COUNTIFS('Tracking - SPRI - Technical Doc'!$F13:$I13,BB$2),"x","")</f>
        <v/>
      </c>
      <c r="BC14" s="31" t="str">
        <f>IF(COUNTIFS('Tracking - SPRI - Technical Doc'!$F13:$I13,BC$2),"x","")</f>
        <v/>
      </c>
      <c r="BD14" s="31" t="str">
        <f>IF(COUNTIFS('Tracking - SPRI - Technical Doc'!$F13:$I13,BD$2),"x","")</f>
        <v/>
      </c>
      <c r="BE14" s="31" t="str">
        <f>IF(COUNTIFS('Tracking - SPRI - Technical Doc'!$F13:$I13,BE$2),"x","")</f>
        <v/>
      </c>
      <c r="BF14" s="31" t="str">
        <f>IF(COUNTIFS('Tracking - SPRI - Technical Doc'!$F13:$I13,BF$2),"x","")</f>
        <v/>
      </c>
      <c r="BG14" s="31" t="str">
        <f>IF(COUNTIFS('Tracking - SPRI - Technical Doc'!$F13:$I13,BG$2),"x","")</f>
        <v/>
      </c>
      <c r="BH14" s="31" t="str">
        <f>IF(COUNTIFS('Tracking - SPRI - Technical Doc'!$F13:$I13,BH$2),"x","")</f>
        <v/>
      </c>
      <c r="BI14" s="31" t="str">
        <f>IF(COUNTIFS('Tracking - SPRI - Technical Doc'!$F13:$I13,BI$2),"x","")</f>
        <v/>
      </c>
      <c r="BJ14" s="31" t="str">
        <f>IF(COUNTIFS('Tracking - SPRI - Technical Doc'!$F13:$I13,BJ$2),"x","")</f>
        <v/>
      </c>
      <c r="BK14" s="31" t="str">
        <f>IF(COUNTIFS('Tracking - SPRI - Technical Doc'!$F13:$I13,BK$2),"x","")</f>
        <v/>
      </c>
      <c r="BL14" s="31" t="str">
        <f>IF(COUNTIFS('Tracking - SPRI - Technical Doc'!$F13:$I13,BL$2),"x","")</f>
        <v/>
      </c>
      <c r="BM14" s="31" t="str">
        <f>IF(COUNTIFS('Tracking - SPRI - Technical Doc'!$F13:$I13,BM$2),"x","")</f>
        <v/>
      </c>
      <c r="BN14" s="31" t="str">
        <f>IF(COUNTIFS('Tracking - SPRI - Technical Doc'!$F13:$I13,BN$2),"x","")</f>
        <v/>
      </c>
      <c r="BO14" s="31" t="str">
        <f>IF(COUNTIFS('Tracking - SPRI - Technical Doc'!$F13:$I13,BO$2),"x","")</f>
        <v/>
      </c>
      <c r="BP14" s="31" t="str">
        <f>IF(COUNTIFS('Tracking - SPRI - Technical Doc'!$F13:$I13,BP$2),"x","")</f>
        <v/>
      </c>
      <c r="BQ14" s="31" t="str">
        <f>IF(COUNTIFS('Tracking - SPRI - Technical Doc'!$F13:$I13,BQ$2),"x","")</f>
        <v/>
      </c>
      <c r="BR14" s="31" t="str">
        <f>IF(COUNTIFS('Tracking - SPRI - Technical Doc'!$F13:$I13,BR$2),"x","")</f>
        <v/>
      </c>
      <c r="BS14" s="31" t="str">
        <f>IF(COUNTIFS('Tracking - SPRI - Technical Doc'!$F13:$I13,BS$2),"x","")</f>
        <v/>
      </c>
      <c r="BT14" s="31" t="str">
        <f>IF(COUNTIFS('Tracking - SPRI - Technical Doc'!$F13:$I13,BT$2),"x","")</f>
        <v/>
      </c>
    </row>
    <row r="15" spans="1:72" ht="20" customHeight="1" x14ac:dyDescent="0.15">
      <c r="A15" s="10" t="str">
        <f>'Tracking - SPRI - Technical Doc'!$B14</f>
        <v>VF-1 External Fire Design Standard for Vegetative Roofs</v>
      </c>
      <c r="B15" s="11" t="str">
        <f ca="1">IF(YEAR(NOW())-YEAR('Tracking - SPRI - Technical Doc'!E14)&gt;4,"x","")</f>
        <v/>
      </c>
      <c r="C15" s="12" t="str">
        <f>IF('Tracking - SPRI - Technical Doc'!$C14="s","x","")</f>
        <v>x</v>
      </c>
      <c r="D15" s="12" t="str">
        <f>IF('Tracking - SPRI - Technical Doc'!$C14="r","x","")</f>
        <v/>
      </c>
      <c r="E15" s="12" t="str">
        <f>IF('Tracking - SPRI - Technical Doc'!$C14="w","x","")</f>
        <v/>
      </c>
      <c r="F15" s="12" t="str">
        <f>IF('Tracking - SPRI - Technical Doc'!$C14="b","x","")</f>
        <v/>
      </c>
      <c r="G15" s="12" t="str">
        <f>IF('Tracking - SPRI - Technical Doc'!$C14="p","x","")</f>
        <v/>
      </c>
      <c r="H15" s="12" t="str">
        <f>IF('Tracking - SPRI - Technical Doc'!$C14="a","x","")</f>
        <v/>
      </c>
      <c r="I15" s="30" t="str">
        <f>IF(COUNTIFS('Tracking - SPRI - Technical Doc'!$F14:$I14,I$2),"x","")</f>
        <v/>
      </c>
      <c r="J15" s="30" t="str">
        <f>IF(COUNTIFS('Tracking - SPRI - Technical Doc'!$F14:$I14,J$2),"x","")</f>
        <v/>
      </c>
      <c r="K15" s="30" t="str">
        <f>IF(COUNTIFS('Tracking - SPRI - Technical Doc'!$F14:$I14,K$2),"x","")</f>
        <v/>
      </c>
      <c r="L15" s="30" t="str">
        <f>IF(COUNTIFS('Tracking - SPRI - Technical Doc'!$F14:$I14,L$2),"x","")</f>
        <v/>
      </c>
      <c r="M15" s="30" t="str">
        <f>IF(COUNTIFS('Tracking - SPRI - Technical Doc'!$F14:$I14,M$2),"x","")</f>
        <v/>
      </c>
      <c r="N15" s="30" t="str">
        <f>IF(COUNTIFS('Tracking - SPRI - Technical Doc'!$F14:$I14,N$2),"x","")</f>
        <v/>
      </c>
      <c r="O15" s="30" t="str">
        <f>IF(COUNTIFS('Tracking - SPRI - Technical Doc'!$F14:$I14,O$2),"x","")</f>
        <v/>
      </c>
      <c r="P15" s="30" t="str">
        <f>IF(COUNTIFS('Tracking - SPRI - Technical Doc'!$F14:$I14,P$2),"x","")</f>
        <v/>
      </c>
      <c r="Q15" s="30" t="str">
        <f>IF(COUNTIFS('Tracking - SPRI - Technical Doc'!$F14:$I14,Q$2),"x","")</f>
        <v/>
      </c>
      <c r="R15" s="30" t="str">
        <f>IF(COUNTIFS('Tracking - SPRI - Technical Doc'!$F14:$I14,R$2),"x","")</f>
        <v/>
      </c>
      <c r="S15" s="30" t="str">
        <f>IF(COUNTIFS('Tracking - SPRI - Technical Doc'!$F14:$I14,S$2),"x","")</f>
        <v/>
      </c>
      <c r="T15" s="30" t="str">
        <f>IF(COUNTIFS('Tracking - SPRI - Technical Doc'!$F14:$I14,T$2),"x","")</f>
        <v>x</v>
      </c>
      <c r="U15" s="30" t="str">
        <f>IF(COUNTIFS('Tracking - SPRI - Technical Doc'!$F14:$I14,U$2),"x","")</f>
        <v/>
      </c>
      <c r="V15" s="30" t="str">
        <f>IF(COUNTIFS('Tracking - SPRI - Technical Doc'!$F14:$I14,V$2),"x","")</f>
        <v/>
      </c>
      <c r="W15" s="30" t="str">
        <f>IF(COUNTIFS('Tracking - SPRI - Technical Doc'!$F14:$I14,W$2),"x","")</f>
        <v/>
      </c>
      <c r="X15" s="30" t="str">
        <f>IF(COUNTIFS('Tracking - SPRI - Technical Doc'!$F14:$I14,X$2),"x","")</f>
        <v/>
      </c>
      <c r="Y15" s="30" t="str">
        <f>IF(COUNTIFS('Tracking - SPRI - Technical Doc'!$F14:$I14,Y$2),"x","")</f>
        <v/>
      </c>
      <c r="Z15" s="30" t="str">
        <f>IF(COUNTIFS('Tracking - SPRI - Technical Doc'!$F14:$I14,Z$2),"x","")</f>
        <v/>
      </c>
      <c r="AA15" s="30" t="str">
        <f>IF(COUNTIFS('Tracking - SPRI - Technical Doc'!$F14:$I14,AA$2),"x","")</f>
        <v/>
      </c>
      <c r="AB15" s="30" t="str">
        <f>IF(COUNTIFS('Tracking - SPRI - Technical Doc'!$F14:$I14,AB$2),"x","")</f>
        <v/>
      </c>
      <c r="AC15" s="30" t="str">
        <f>IF(COUNTIFS('Tracking - SPRI - Technical Doc'!$F14:$I14,AC$2),"x","")</f>
        <v/>
      </c>
      <c r="AD15" s="30" t="str">
        <f>IF(COUNTIFS('Tracking - SPRI - Technical Doc'!$F14:$I14,AD$2),"x","")</f>
        <v/>
      </c>
      <c r="AE15" s="30" t="str">
        <f>IF(COUNTIFS('Tracking - SPRI - Technical Doc'!$F14:$I14,AE$2),"x","")</f>
        <v/>
      </c>
      <c r="AF15" s="30" t="str">
        <f>IF(COUNTIFS('Tracking - SPRI - Technical Doc'!$F14:$I14,AF$2),"x","")</f>
        <v/>
      </c>
      <c r="AG15" s="30" t="str">
        <f>IF(COUNTIFS('Tracking - SPRI - Technical Doc'!$F14:$I14,AG$2),"x","")</f>
        <v/>
      </c>
      <c r="AH15" s="30" t="str">
        <f>IF(COUNTIFS('Tracking - SPRI - Technical Doc'!$F14:$I14,AH$2),"x","")</f>
        <v/>
      </c>
      <c r="AI15" s="30" t="str">
        <f>IF(COUNTIFS('Tracking - SPRI - Technical Doc'!$F14:$I14,AI$2),"x","")</f>
        <v/>
      </c>
      <c r="AJ15" s="30" t="str">
        <f>IF(COUNTIFS('Tracking - SPRI - Technical Doc'!$F14:$I14,AJ$2),"x","")</f>
        <v/>
      </c>
      <c r="AK15" s="30" t="str">
        <f>IF(COUNTIFS('Tracking - SPRI - Technical Doc'!$F14:$I14,AK$2),"x","")</f>
        <v/>
      </c>
      <c r="AL15" s="30" t="str">
        <f>IF(COUNTIFS('Tracking - SPRI - Technical Doc'!$F14:$I14,AL$2),"x","")</f>
        <v/>
      </c>
      <c r="AM15" s="30" t="str">
        <f>IF(COUNTIFS('Tracking - SPRI - Technical Doc'!$F14:$I14,AM$2),"x","")</f>
        <v>x</v>
      </c>
      <c r="AN15" s="30" t="str">
        <f>IF(COUNTIFS('Tracking - SPRI - Technical Doc'!$F14:$I14,AN$2),"x","")</f>
        <v/>
      </c>
      <c r="AO15" s="30" t="str">
        <f>IF(COUNTIFS('Tracking - SPRI - Technical Doc'!$F14:$I14,AO$2),"x","")</f>
        <v/>
      </c>
      <c r="AP15" s="30" t="str">
        <f>IF(COUNTIFS('Tracking - SPRI - Technical Doc'!$F14:$I14,AP$2),"x","")</f>
        <v/>
      </c>
      <c r="AQ15" s="30" t="str">
        <f>IF(COUNTIFS('Tracking - SPRI - Technical Doc'!$F14:$I14,AQ$2),"x","")</f>
        <v/>
      </c>
      <c r="AR15" s="30" t="str">
        <f>IF(COUNTIFS('Tracking - SPRI - Technical Doc'!$F14:$I14,AR$2),"x","")</f>
        <v>x</v>
      </c>
      <c r="AS15" s="30" t="str">
        <f>IF(COUNTIFS('Tracking - SPRI - Technical Doc'!$F14:$I14,AS$2),"x","")</f>
        <v/>
      </c>
      <c r="AT15" s="30" t="str">
        <f>IF(COUNTIFS('Tracking - SPRI - Technical Doc'!$F14:$I14,AT$2),"x","")</f>
        <v/>
      </c>
      <c r="AU15" s="30" t="str">
        <f>IF(COUNTIFS('Tracking - SPRI - Technical Doc'!$F14:$I14,AU$2),"x","")</f>
        <v/>
      </c>
      <c r="AV15" s="31" t="str">
        <f>IF(COUNTIFS('Tracking - SPRI - Technical Doc'!$F14:$I14,AV$2),"x","")</f>
        <v/>
      </c>
      <c r="AW15" s="31" t="str">
        <f>IF(COUNTIFS('Tracking - SPRI - Technical Doc'!$F14:$I14,AW$2),"x","")</f>
        <v/>
      </c>
      <c r="AX15" s="31" t="str">
        <f>IF(COUNTIFS('Tracking - SPRI - Technical Doc'!$F14:$I14,AX$2),"x","")</f>
        <v/>
      </c>
      <c r="AY15" s="31" t="str">
        <f>IF(COUNTIFS('Tracking - SPRI - Technical Doc'!$F14:$I14,AY$2),"x","")</f>
        <v/>
      </c>
      <c r="AZ15" s="31" t="str">
        <f>IF(COUNTIFS('Tracking - SPRI - Technical Doc'!$F14:$I14,AZ$2),"x","")</f>
        <v/>
      </c>
      <c r="BA15" s="31" t="str">
        <f>IF(COUNTIFS('Tracking - SPRI - Technical Doc'!$F14:$I14,BA$2),"x","")</f>
        <v/>
      </c>
      <c r="BB15" s="31" t="str">
        <f>IF(COUNTIFS('Tracking - SPRI - Technical Doc'!$F14:$I14,BB$2),"x","")</f>
        <v/>
      </c>
      <c r="BC15" s="31" t="str">
        <f>IF(COUNTIFS('Tracking - SPRI - Technical Doc'!$F14:$I14,BC$2),"x","")</f>
        <v/>
      </c>
      <c r="BD15" s="31" t="str">
        <f>IF(COUNTIFS('Tracking - SPRI - Technical Doc'!$F14:$I14,BD$2),"x","")</f>
        <v/>
      </c>
      <c r="BE15" s="31" t="str">
        <f>IF(COUNTIFS('Tracking - SPRI - Technical Doc'!$F14:$I14,BE$2),"x","")</f>
        <v/>
      </c>
      <c r="BF15" s="31" t="str">
        <f>IF(COUNTIFS('Tracking - SPRI - Technical Doc'!$F14:$I14,BF$2),"x","")</f>
        <v/>
      </c>
      <c r="BG15" s="31" t="str">
        <f>IF(COUNTIFS('Tracking - SPRI - Technical Doc'!$F14:$I14,BG$2),"x","")</f>
        <v/>
      </c>
      <c r="BH15" s="31" t="str">
        <f>IF(COUNTIFS('Tracking - SPRI - Technical Doc'!$F14:$I14,BH$2),"x","")</f>
        <v/>
      </c>
      <c r="BI15" s="31" t="str">
        <f>IF(COUNTIFS('Tracking - SPRI - Technical Doc'!$F14:$I14,BI$2),"x","")</f>
        <v/>
      </c>
      <c r="BJ15" s="31" t="str">
        <f>IF(COUNTIFS('Tracking - SPRI - Technical Doc'!$F14:$I14,BJ$2),"x","")</f>
        <v/>
      </c>
      <c r="BK15" s="31" t="str">
        <f>IF(COUNTIFS('Tracking - SPRI - Technical Doc'!$F14:$I14,BK$2),"x","")</f>
        <v/>
      </c>
      <c r="BL15" s="31" t="str">
        <f>IF(COUNTIFS('Tracking - SPRI - Technical Doc'!$F14:$I14,BL$2),"x","")</f>
        <v/>
      </c>
      <c r="BM15" s="31" t="str">
        <f>IF(COUNTIFS('Tracking - SPRI - Technical Doc'!$F14:$I14,BM$2),"x","")</f>
        <v/>
      </c>
      <c r="BN15" s="31" t="str">
        <f>IF(COUNTIFS('Tracking - SPRI - Technical Doc'!$F14:$I14,BN$2),"x","")</f>
        <v/>
      </c>
      <c r="BO15" s="31" t="str">
        <f>IF(COUNTIFS('Tracking - SPRI - Technical Doc'!$F14:$I14,BO$2),"x","")</f>
        <v/>
      </c>
      <c r="BP15" s="31" t="str">
        <f>IF(COUNTIFS('Tracking - SPRI - Technical Doc'!$F14:$I14,BP$2),"x","")</f>
        <v/>
      </c>
      <c r="BQ15" s="31" t="str">
        <f>IF(COUNTIFS('Tracking - SPRI - Technical Doc'!$F14:$I14,BQ$2),"x","")</f>
        <v/>
      </c>
      <c r="BR15" s="31" t="str">
        <f>IF(COUNTIFS('Tracking - SPRI - Technical Doc'!$F14:$I14,BR$2),"x","")</f>
        <v/>
      </c>
      <c r="BS15" s="31" t="str">
        <f>IF(COUNTIFS('Tracking - SPRI - Technical Doc'!$F14:$I14,BS$2),"x","")</f>
        <v/>
      </c>
      <c r="BT15" s="31" t="str">
        <f>IF(COUNTIFS('Tracking - SPRI - Technical Doc'!$F14:$I14,BT$2),"x","")</f>
        <v/>
      </c>
    </row>
    <row r="16" spans="1:72" ht="20" customHeight="1" x14ac:dyDescent="0.15">
      <c r="A16" s="10" t="s">
        <v>169</v>
      </c>
      <c r="B16" s="11" t="str">
        <f ca="1">IF(YEAR(NOW())-YEAR('Tracking - SPRI - Technical Doc'!E15)&gt;4,"x","")</f>
        <v/>
      </c>
      <c r="C16" s="12" t="str">
        <f>IF('Tracking - SPRI - Technical Doc'!$C15="s","x","")</f>
        <v>x</v>
      </c>
      <c r="D16" s="12" t="str">
        <f>IF('Tracking - SPRI - Technical Doc'!$C15="r","x","")</f>
        <v/>
      </c>
      <c r="E16" s="12" t="str">
        <f>IF('Tracking - SPRI - Technical Doc'!$C15="w","x","")</f>
        <v/>
      </c>
      <c r="F16" s="12" t="str">
        <f>IF('Tracking - SPRI - Technical Doc'!$C15="b","x","")</f>
        <v/>
      </c>
      <c r="G16" s="12" t="str">
        <f>IF('Tracking - SPRI - Technical Doc'!$C15="p","x","")</f>
        <v/>
      </c>
      <c r="H16" s="12" t="str">
        <f>IF('Tracking - SPRI - Technical Doc'!$C15="a","x","")</f>
        <v/>
      </c>
      <c r="I16" s="30" t="str">
        <f>IF(COUNTIFS('Tracking - SPRI - Technical Doc'!$F15:$I15,I$2),"x","")</f>
        <v/>
      </c>
      <c r="J16" s="30" t="str">
        <f>IF(COUNTIFS('Tracking - SPRI - Technical Doc'!$F15:$I15,J$2),"x","")</f>
        <v/>
      </c>
      <c r="K16" s="30" t="str">
        <f>IF(COUNTIFS('Tracking - SPRI - Technical Doc'!$F15:$I15,K$2),"x","")</f>
        <v/>
      </c>
      <c r="L16" s="30" t="str">
        <f>IF(COUNTIFS('Tracking - SPRI - Technical Doc'!$F15:$I15,L$2),"x","")</f>
        <v/>
      </c>
      <c r="M16" s="30" t="str">
        <f>IF(COUNTIFS('Tracking - SPRI - Technical Doc'!$F15:$I15,M$2),"x","")</f>
        <v/>
      </c>
      <c r="N16" s="30" t="str">
        <f>IF(COUNTIFS('Tracking - SPRI - Technical Doc'!$F15:$I15,N$2),"x","")</f>
        <v/>
      </c>
      <c r="O16" s="30" t="str">
        <f>IF(COUNTIFS('Tracking - SPRI - Technical Doc'!$F15:$I15,O$2),"x","")</f>
        <v/>
      </c>
      <c r="P16" s="30" t="str">
        <f>IF(COUNTIFS('Tracking - SPRI - Technical Doc'!$F15:$I15,P$2),"x","")</f>
        <v/>
      </c>
      <c r="Q16" s="30" t="str">
        <f>IF(COUNTIFS('Tracking - SPRI - Technical Doc'!$F15:$I15,Q$2),"x","")</f>
        <v/>
      </c>
      <c r="R16" s="30" t="str">
        <f>IF(COUNTIFS('Tracking - SPRI - Technical Doc'!$F15:$I15,R$2),"x","")</f>
        <v/>
      </c>
      <c r="S16" s="30" t="str">
        <f>IF(COUNTIFS('Tracking - SPRI - Technical Doc'!$F15:$I15,S$2),"x","")</f>
        <v/>
      </c>
      <c r="T16" s="30" t="str">
        <f>IF(COUNTIFS('Tracking - SPRI - Technical Doc'!$F15:$I15,T$2),"x","")</f>
        <v/>
      </c>
      <c r="U16" s="30" t="str">
        <f>IF(COUNTIFS('Tracking - SPRI - Technical Doc'!$F15:$I15,U$2),"x","")</f>
        <v>x</v>
      </c>
      <c r="V16" s="30" t="str">
        <f>IF(COUNTIFS('Tracking - SPRI - Technical Doc'!$F15:$I15,V$2),"x","")</f>
        <v/>
      </c>
      <c r="W16" s="30" t="str">
        <f>IF(COUNTIFS('Tracking - SPRI - Technical Doc'!$F15:$I15,W$2),"x","")</f>
        <v/>
      </c>
      <c r="X16" s="30" t="str">
        <f>IF(COUNTIFS('Tracking - SPRI - Technical Doc'!$F15:$I15,X$2),"x","")</f>
        <v/>
      </c>
      <c r="Y16" s="30" t="str">
        <f>IF(COUNTIFS('Tracking - SPRI - Technical Doc'!$F15:$I15,Y$2),"x","")</f>
        <v/>
      </c>
      <c r="Z16" s="30" t="str">
        <f>IF(COUNTIFS('Tracking - SPRI - Technical Doc'!$F15:$I15,Z$2),"x","")</f>
        <v/>
      </c>
      <c r="AA16" s="30" t="str">
        <f>IF(COUNTIFS('Tracking - SPRI - Technical Doc'!$F15:$I15,AA$2),"x","")</f>
        <v/>
      </c>
      <c r="AB16" s="30" t="str">
        <f>IF(COUNTIFS('Tracking - SPRI - Technical Doc'!$F15:$I15,AB$2),"x","")</f>
        <v/>
      </c>
      <c r="AC16" s="30" t="str">
        <f>IF(COUNTIFS('Tracking - SPRI - Technical Doc'!$F15:$I15,AC$2),"x","")</f>
        <v/>
      </c>
      <c r="AD16" s="30" t="str">
        <f>IF(COUNTIFS('Tracking - SPRI - Technical Doc'!$F15:$I15,AD$2),"x","")</f>
        <v/>
      </c>
      <c r="AE16" s="30" t="str">
        <f>IF(COUNTIFS('Tracking - SPRI - Technical Doc'!$F15:$I15,AE$2),"x","")</f>
        <v/>
      </c>
      <c r="AF16" s="30" t="str">
        <f>IF(COUNTIFS('Tracking - SPRI - Technical Doc'!$F15:$I15,AF$2),"x","")</f>
        <v/>
      </c>
      <c r="AG16" s="30" t="str">
        <f>IF(COUNTIFS('Tracking - SPRI - Technical Doc'!$F15:$I15,AG$2),"x","")</f>
        <v/>
      </c>
      <c r="AH16" s="30" t="str">
        <f>IF(COUNTIFS('Tracking - SPRI - Technical Doc'!$F15:$I15,AH$2),"x","")</f>
        <v/>
      </c>
      <c r="AI16" s="30" t="str">
        <f>IF(COUNTIFS('Tracking - SPRI - Technical Doc'!$F15:$I15,AI$2),"x","")</f>
        <v/>
      </c>
      <c r="AJ16" s="30" t="str">
        <f>IF(COUNTIFS('Tracking - SPRI - Technical Doc'!$F15:$I15,AJ$2),"x","")</f>
        <v/>
      </c>
      <c r="AK16" s="30" t="str">
        <f>IF(COUNTIFS('Tracking - SPRI - Technical Doc'!$F15:$I15,AK$2),"x","")</f>
        <v/>
      </c>
      <c r="AL16" s="30" t="str">
        <f>IF(COUNTIFS('Tracking - SPRI - Technical Doc'!$F15:$I15,AL$2),"x","")</f>
        <v/>
      </c>
      <c r="AM16" s="30" t="str">
        <f>IF(COUNTIFS('Tracking - SPRI - Technical Doc'!$F15:$I15,AM$2),"x","")</f>
        <v>x</v>
      </c>
      <c r="AN16" s="30" t="str">
        <f>IF(COUNTIFS('Tracking - SPRI - Technical Doc'!$F15:$I15,AN$2),"x","")</f>
        <v/>
      </c>
      <c r="AO16" s="30" t="str">
        <f>IF(COUNTIFS('Tracking - SPRI - Technical Doc'!$F15:$I15,AO$2),"x","")</f>
        <v/>
      </c>
      <c r="AP16" s="30" t="str">
        <f>IF(COUNTIFS('Tracking - SPRI - Technical Doc'!$F15:$I15,AP$2),"x","")</f>
        <v/>
      </c>
      <c r="AQ16" s="30" t="str">
        <f>IF(COUNTIFS('Tracking - SPRI - Technical Doc'!$F15:$I15,AQ$2),"x","")</f>
        <v/>
      </c>
      <c r="AR16" s="30" t="str">
        <f>IF(COUNTIFS('Tracking - SPRI - Technical Doc'!$F15:$I15,AR$2),"x","")</f>
        <v/>
      </c>
      <c r="AS16" s="30" t="str">
        <f>IF(COUNTIFS('Tracking - SPRI - Technical Doc'!$F15:$I15,AS$2),"x","")</f>
        <v/>
      </c>
      <c r="AT16" s="30" t="str">
        <f>IF(COUNTIFS('Tracking - SPRI - Technical Doc'!$F15:$I15,AT$2),"x","")</f>
        <v/>
      </c>
      <c r="AU16" s="30" t="str">
        <f>IF(COUNTIFS('Tracking - SPRI - Technical Doc'!$F15:$I15,AU$2),"x","")</f>
        <v/>
      </c>
      <c r="AV16" s="31" t="str">
        <f>IF(COUNTIFS('Tracking - SPRI - Technical Doc'!$F15:$I15,AV$2),"x","")</f>
        <v/>
      </c>
      <c r="AW16" s="31" t="str">
        <f>IF(COUNTIFS('Tracking - SPRI - Technical Doc'!$F15:$I15,AW$2),"x","")</f>
        <v/>
      </c>
      <c r="AX16" s="31" t="str">
        <f>IF(COUNTIFS('Tracking - SPRI - Technical Doc'!$F15:$I15,AX$2),"x","")</f>
        <v/>
      </c>
      <c r="AY16" s="31" t="str">
        <f>IF(COUNTIFS('Tracking - SPRI - Technical Doc'!$F15:$I15,AY$2),"x","")</f>
        <v/>
      </c>
      <c r="AZ16" s="31" t="str">
        <f>IF(COUNTIFS('Tracking - SPRI - Technical Doc'!$F15:$I15,AZ$2),"x","")</f>
        <v/>
      </c>
      <c r="BA16" s="31" t="str">
        <f>IF(COUNTIFS('Tracking - SPRI - Technical Doc'!$F15:$I15,BA$2),"x","")</f>
        <v/>
      </c>
      <c r="BB16" s="31" t="str">
        <f>IF(COUNTIFS('Tracking - SPRI - Technical Doc'!$F15:$I15,BB$2),"x","")</f>
        <v/>
      </c>
      <c r="BC16" s="31" t="str">
        <f>IF(COUNTIFS('Tracking - SPRI - Technical Doc'!$F15:$I15,BC$2),"x","")</f>
        <v/>
      </c>
      <c r="BD16" s="31" t="str">
        <f>IF(COUNTIFS('Tracking - SPRI - Technical Doc'!$F15:$I15,BD$2),"x","")</f>
        <v/>
      </c>
      <c r="BE16" s="31" t="str">
        <f>IF(COUNTIFS('Tracking - SPRI - Technical Doc'!$F15:$I15,BE$2),"x","")</f>
        <v/>
      </c>
      <c r="BF16" s="31" t="str">
        <f>IF(COUNTIFS('Tracking - SPRI - Technical Doc'!$F15:$I15,BF$2),"x","")</f>
        <v/>
      </c>
      <c r="BG16" s="31" t="str">
        <f>IF(COUNTIFS('Tracking - SPRI - Technical Doc'!$F15:$I15,BG$2),"x","")</f>
        <v/>
      </c>
      <c r="BH16" s="31" t="str">
        <f>IF(COUNTIFS('Tracking - SPRI - Technical Doc'!$F15:$I15,BH$2),"x","")</f>
        <v/>
      </c>
      <c r="BI16" s="31" t="str">
        <f>IF(COUNTIFS('Tracking - SPRI - Technical Doc'!$F15:$I15,BI$2),"x","")</f>
        <v/>
      </c>
      <c r="BJ16" s="31" t="str">
        <f>IF(COUNTIFS('Tracking - SPRI - Technical Doc'!$F15:$I15,BJ$2),"x","")</f>
        <v/>
      </c>
      <c r="BK16" s="31" t="str">
        <f>IF(COUNTIFS('Tracking - SPRI - Technical Doc'!$F15:$I15,BK$2),"x","")</f>
        <v/>
      </c>
      <c r="BL16" s="31" t="str">
        <f>IF(COUNTIFS('Tracking - SPRI - Technical Doc'!$F15:$I15,BL$2),"x","")</f>
        <v/>
      </c>
      <c r="BM16" s="31" t="str">
        <f>IF(COUNTIFS('Tracking - SPRI - Technical Doc'!$F15:$I15,BM$2),"x","")</f>
        <v/>
      </c>
      <c r="BN16" s="31" t="str">
        <f>IF(COUNTIFS('Tracking - SPRI - Technical Doc'!$F15:$I15,BN$2),"x","")</f>
        <v/>
      </c>
      <c r="BO16" s="31" t="str">
        <f>IF(COUNTIFS('Tracking - SPRI - Technical Doc'!$F15:$I15,BO$2),"x","")</f>
        <v/>
      </c>
      <c r="BP16" s="31" t="str">
        <f>IF(COUNTIFS('Tracking - SPRI - Technical Doc'!$F15:$I15,BP$2),"x","")</f>
        <v/>
      </c>
      <c r="BQ16" s="31" t="str">
        <f>IF(COUNTIFS('Tracking - SPRI - Technical Doc'!$F15:$I15,BQ$2),"x","")</f>
        <v/>
      </c>
      <c r="BR16" s="31" t="str">
        <f>IF(COUNTIFS('Tracking - SPRI - Technical Doc'!$F15:$I15,BR$2),"x","")</f>
        <v/>
      </c>
      <c r="BS16" s="31" t="str">
        <f>IF(COUNTIFS('Tracking - SPRI - Technical Doc'!$F15:$I15,BS$2),"x","")</f>
        <v/>
      </c>
      <c r="BT16" s="31" t="str">
        <f>IF(COUNTIFS('Tracking - SPRI - Technical Doc'!$F15:$I15,BT$2),"x","")</f>
        <v/>
      </c>
    </row>
    <row r="17" spans="1:72" ht="20" customHeight="1" x14ac:dyDescent="0.15">
      <c r="A17" s="10" t="s">
        <v>166</v>
      </c>
      <c r="B17" s="11" t="str">
        <f ca="1">IF(YEAR(NOW())-YEAR('Tracking - SPRI - Technical Doc'!E17)&gt;4,"x","")</f>
        <v/>
      </c>
      <c r="C17" s="12" t="str">
        <f>IF('Tracking - SPRI - Technical Doc'!$C17="s","x","")</f>
        <v>x</v>
      </c>
      <c r="D17" s="12" t="str">
        <f>IF('Tracking - SPRI - Technical Doc'!$C17="r","x","")</f>
        <v/>
      </c>
      <c r="E17" s="12" t="str">
        <f>IF('Tracking - SPRI - Technical Doc'!$C17="w","x","")</f>
        <v/>
      </c>
      <c r="F17" s="12" t="str">
        <f>IF('Tracking - SPRI - Technical Doc'!$C17="b","x","")</f>
        <v/>
      </c>
      <c r="G17" s="12" t="str">
        <f>IF('Tracking - SPRI - Technical Doc'!$C17="p","x","")</f>
        <v/>
      </c>
      <c r="H17" s="12" t="str">
        <f>IF('Tracking - SPRI - Technical Doc'!$C17="a","x","")</f>
        <v/>
      </c>
      <c r="I17" s="30" t="str">
        <f>IF(COUNTIFS('Tracking - SPRI - Technical Doc'!$F17:$I17,I$2),"x","")</f>
        <v>x</v>
      </c>
      <c r="J17" s="30" t="str">
        <f>IF(COUNTIFS('Tracking - SPRI - Technical Doc'!$F17:$I17,J$2),"x","")</f>
        <v/>
      </c>
      <c r="K17" s="30" t="str">
        <f>IF(COUNTIFS('Tracking - SPRI - Technical Doc'!$F17:$I17,K$2),"x","")</f>
        <v/>
      </c>
      <c r="L17" s="30" t="str">
        <f>IF(COUNTIFS('Tracking - SPRI - Technical Doc'!$F17:$I17,L$2),"x","")</f>
        <v/>
      </c>
      <c r="M17" s="30" t="str">
        <f>IF(COUNTIFS('Tracking - SPRI - Technical Doc'!$F17:$I17,M$2),"x","")</f>
        <v>x</v>
      </c>
      <c r="N17" s="30" t="str">
        <f>IF(COUNTIFS('Tracking - SPRI - Technical Doc'!$F17:$I17,N$2),"x","")</f>
        <v/>
      </c>
      <c r="O17" s="30" t="str">
        <f>IF(COUNTIFS('Tracking - SPRI - Technical Doc'!$F17:$I17,O$2),"x","")</f>
        <v/>
      </c>
      <c r="P17" s="30" t="str">
        <f>IF(COUNTIFS('Tracking - SPRI - Technical Doc'!$F17:$I17,P$2),"x","")</f>
        <v/>
      </c>
      <c r="Q17" s="30" t="str">
        <f>IF(COUNTIFS('Tracking - SPRI - Technical Doc'!$F17:$I17,Q$2),"x","")</f>
        <v/>
      </c>
      <c r="R17" s="30" t="str">
        <f>IF(COUNTIFS('Tracking - SPRI - Technical Doc'!$F17:$I17,R$2),"x","")</f>
        <v/>
      </c>
      <c r="S17" s="30" t="str">
        <f>IF(COUNTIFS('Tracking - SPRI - Technical Doc'!$F17:$I17,S$2),"x","")</f>
        <v/>
      </c>
      <c r="T17" s="30" t="str">
        <f>IF(COUNTIFS('Tracking - SPRI - Technical Doc'!$F17:$I17,T$2),"x","")</f>
        <v/>
      </c>
      <c r="U17" s="30" t="str">
        <f>IF(COUNTIFS('Tracking - SPRI - Technical Doc'!$F17:$I17,U$2),"x","")</f>
        <v/>
      </c>
      <c r="V17" s="30" t="str">
        <f>IF(COUNTIFS('Tracking - SPRI - Technical Doc'!$F17:$I17,V$2),"x","")</f>
        <v/>
      </c>
      <c r="W17" s="30" t="str">
        <f>IF(COUNTIFS('Tracking - SPRI - Technical Doc'!$F17:$I17,W$2),"x","")</f>
        <v/>
      </c>
      <c r="X17" s="30" t="str">
        <f>IF(COUNTIFS('Tracking - SPRI - Technical Doc'!$F17:$I17,X$2),"x","")</f>
        <v/>
      </c>
      <c r="Y17" s="30" t="str">
        <f>IF(COUNTIFS('Tracking - SPRI - Technical Doc'!$F17:$I17,Y$2),"x","")</f>
        <v>x</v>
      </c>
      <c r="Z17" s="30" t="str">
        <f>IF(COUNTIFS('Tracking - SPRI - Technical Doc'!$F17:$I17,Z$2),"x","")</f>
        <v/>
      </c>
      <c r="AA17" s="30" t="str">
        <f>IF(COUNTIFS('Tracking - SPRI - Technical Doc'!$F17:$I17,AA$2),"x","")</f>
        <v/>
      </c>
      <c r="AB17" s="30" t="str">
        <f>IF(COUNTIFS('Tracking - SPRI - Technical Doc'!$F17:$I17,AB$2),"x","")</f>
        <v/>
      </c>
      <c r="AC17" s="30" t="str">
        <f>IF(COUNTIFS('Tracking - SPRI - Technical Doc'!$F17:$I17,AC$2),"x","")</f>
        <v/>
      </c>
      <c r="AD17" s="30" t="str">
        <f>IF(COUNTIFS('Tracking - SPRI - Technical Doc'!$F17:$I17,AD$2),"x","")</f>
        <v/>
      </c>
      <c r="AE17" s="30" t="str">
        <f>IF(COUNTIFS('Tracking - SPRI - Technical Doc'!$F17:$I17,AE$2),"x","")</f>
        <v/>
      </c>
      <c r="AF17" s="30" t="str">
        <f>IF(COUNTIFS('Tracking - SPRI - Technical Doc'!$F17:$I17,AF$2),"x","")</f>
        <v/>
      </c>
      <c r="AG17" s="30" t="str">
        <f>IF(COUNTIFS('Tracking - SPRI - Technical Doc'!$F17:$I17,AG$2),"x","")</f>
        <v/>
      </c>
      <c r="AH17" s="30" t="str">
        <f>IF(COUNTIFS('Tracking - SPRI - Technical Doc'!$F17:$I17,AH$2),"x","")</f>
        <v/>
      </c>
      <c r="AI17" s="30" t="str">
        <f>IF(COUNTIFS('Tracking - SPRI - Technical Doc'!$F17:$I17,AI$2),"x","")</f>
        <v/>
      </c>
      <c r="AJ17" s="30" t="str">
        <f>IF(COUNTIFS('Tracking - SPRI - Technical Doc'!$F17:$I17,AJ$2),"x","")</f>
        <v/>
      </c>
      <c r="AK17" s="30" t="str">
        <f>IF(COUNTIFS('Tracking - SPRI - Technical Doc'!$F17:$I17,AK$2),"x","")</f>
        <v/>
      </c>
      <c r="AL17" s="30" t="str">
        <f>IF(COUNTIFS('Tracking - SPRI - Technical Doc'!$F17:$I17,AL$2),"x","")</f>
        <v/>
      </c>
      <c r="AM17" s="30" t="str">
        <f>IF(COUNTIFS('Tracking - SPRI - Technical Doc'!$F17:$I17,AM$2),"x","")</f>
        <v>x</v>
      </c>
      <c r="AN17" s="30" t="str">
        <f>IF(COUNTIFS('Tracking - SPRI - Technical Doc'!$F17:$I17,AN$2),"x","")</f>
        <v/>
      </c>
      <c r="AO17" s="30" t="str">
        <f>IF(COUNTIFS('Tracking - SPRI - Technical Doc'!$F17:$I17,AO$2),"x","")</f>
        <v/>
      </c>
      <c r="AP17" s="30" t="str">
        <f>IF(COUNTIFS('Tracking - SPRI - Technical Doc'!$F17:$I17,AP$2),"x","")</f>
        <v/>
      </c>
      <c r="AQ17" s="30" t="str">
        <f>IF(COUNTIFS('Tracking - SPRI - Technical Doc'!$F17:$I17,AQ$2),"x","")</f>
        <v/>
      </c>
      <c r="AR17" s="30" t="str">
        <f>IF(COUNTIFS('Tracking - SPRI - Technical Doc'!$F17:$I17,AR$2),"x","")</f>
        <v/>
      </c>
      <c r="AS17" s="30" t="str">
        <f>IF(COUNTIFS('Tracking - SPRI - Technical Doc'!$F17:$I17,AS$2),"x","")</f>
        <v/>
      </c>
      <c r="AT17" s="30" t="str">
        <f>IF(COUNTIFS('Tracking - SPRI - Technical Doc'!$F17:$I17,AT$2),"x","")</f>
        <v/>
      </c>
      <c r="AU17" s="30" t="str">
        <f>IF(COUNTIFS('Tracking - SPRI - Technical Doc'!$F17:$I17,AU$2),"x","")</f>
        <v/>
      </c>
      <c r="AV17" s="31" t="str">
        <f>IF(COUNTIFS('Tracking - SPRI - Technical Doc'!$F17:$I17,AV$2),"x","")</f>
        <v/>
      </c>
      <c r="AW17" s="31" t="str">
        <f>IF(COUNTIFS('Tracking - SPRI - Technical Doc'!$F17:$I17,AW$2),"x","")</f>
        <v/>
      </c>
      <c r="AX17" s="31" t="str">
        <f>IF(COUNTIFS('Tracking - SPRI - Technical Doc'!$F17:$I17,AX$2),"x","")</f>
        <v/>
      </c>
      <c r="AY17" s="31" t="str">
        <f>IF(COUNTIFS('Tracking - SPRI - Technical Doc'!$F17:$I17,AY$2),"x","")</f>
        <v/>
      </c>
      <c r="AZ17" s="31" t="str">
        <f>IF(COUNTIFS('Tracking - SPRI - Technical Doc'!$F17:$I17,AZ$2),"x","")</f>
        <v/>
      </c>
      <c r="BA17" s="31" t="str">
        <f>IF(COUNTIFS('Tracking - SPRI - Technical Doc'!$F17:$I17,BA$2),"x","")</f>
        <v/>
      </c>
      <c r="BB17" s="31" t="str">
        <f>IF(COUNTIFS('Tracking - SPRI - Technical Doc'!$F17:$I17,BB$2),"x","")</f>
        <v/>
      </c>
      <c r="BC17" s="31" t="str">
        <f>IF(COUNTIFS('Tracking - SPRI - Technical Doc'!$F17:$I17,BC$2),"x","")</f>
        <v/>
      </c>
      <c r="BD17" s="31" t="str">
        <f>IF(COUNTIFS('Tracking - SPRI - Technical Doc'!$F17:$I17,BD$2),"x","")</f>
        <v/>
      </c>
      <c r="BE17" s="31" t="str">
        <f>IF(COUNTIFS('Tracking - SPRI - Technical Doc'!$F17:$I17,BE$2),"x","")</f>
        <v/>
      </c>
      <c r="BF17" s="31" t="str">
        <f>IF(COUNTIFS('Tracking - SPRI - Technical Doc'!$F17:$I17,BF$2),"x","")</f>
        <v/>
      </c>
      <c r="BG17" s="31" t="str">
        <f>IF(COUNTIFS('Tracking - SPRI - Technical Doc'!$F17:$I17,BG$2),"x","")</f>
        <v/>
      </c>
      <c r="BH17" s="31" t="str">
        <f>IF(COUNTIFS('Tracking - SPRI - Technical Doc'!$F17:$I17,BH$2),"x","")</f>
        <v/>
      </c>
      <c r="BI17" s="31" t="str">
        <f>IF(COUNTIFS('Tracking - SPRI - Technical Doc'!$F17:$I17,BI$2),"x","")</f>
        <v/>
      </c>
      <c r="BJ17" s="31" t="str">
        <f>IF(COUNTIFS('Tracking - SPRI - Technical Doc'!$F17:$I17,BJ$2),"x","")</f>
        <v/>
      </c>
      <c r="BK17" s="31" t="str">
        <f>IF(COUNTIFS('Tracking - SPRI - Technical Doc'!$F17:$I17,BK$2),"x","")</f>
        <v/>
      </c>
      <c r="BL17" s="31" t="str">
        <f>IF(COUNTIFS('Tracking - SPRI - Technical Doc'!$F17:$I17,BL$2),"x","")</f>
        <v/>
      </c>
      <c r="BM17" s="31" t="str">
        <f>IF(COUNTIFS('Tracking - SPRI - Technical Doc'!$F17:$I17,BM$2),"x","")</f>
        <v/>
      </c>
      <c r="BN17" s="31" t="str">
        <f>IF(COUNTIFS('Tracking - SPRI - Technical Doc'!$F17:$I17,BN$2),"x","")</f>
        <v/>
      </c>
      <c r="BO17" s="31" t="str">
        <f>IF(COUNTIFS('Tracking - SPRI - Technical Doc'!$F17:$I17,BO$2),"x","")</f>
        <v/>
      </c>
      <c r="BP17" s="31" t="str">
        <f>IF(COUNTIFS('Tracking - SPRI - Technical Doc'!$F17:$I17,BP$2),"x","")</f>
        <v/>
      </c>
      <c r="BQ17" s="31" t="str">
        <f>IF(COUNTIFS('Tracking - SPRI - Technical Doc'!$F17:$I17,BQ$2),"x","")</f>
        <v/>
      </c>
      <c r="BR17" s="31" t="str">
        <f>IF(COUNTIFS('Tracking - SPRI - Technical Doc'!$F17:$I17,BR$2),"x","")</f>
        <v/>
      </c>
      <c r="BS17" s="31" t="str">
        <f>IF(COUNTIFS('Tracking - SPRI - Technical Doc'!$F17:$I17,BS$2),"x","")</f>
        <v/>
      </c>
      <c r="BT17" s="31" t="str">
        <f>IF(COUNTIFS('Tracking - SPRI - Technical Doc'!$F17:$I17,BT$2),"x","")</f>
        <v/>
      </c>
    </row>
    <row r="18" spans="1:72" ht="20" customHeight="1" x14ac:dyDescent="0.15">
      <c r="A18" s="10" t="str">
        <f>'Tracking - SPRI - Technical Doc'!$B18</f>
        <v>ES-1 Testing in the Industry</v>
      </c>
      <c r="B18" s="11" t="str">
        <f ca="1">IF(YEAR(NOW())-YEAR('Tracking - SPRI - Technical Doc'!E18)&gt;4,"x","")</f>
        <v/>
      </c>
      <c r="C18" s="12" t="str">
        <f>IF('Tracking - SPRI - Technical Doc'!$C18="s","x","")</f>
        <v/>
      </c>
      <c r="D18" s="12" t="str">
        <f>IF('Tracking - SPRI - Technical Doc'!$C18="r","x","")</f>
        <v>x</v>
      </c>
      <c r="E18" s="12" t="str">
        <f>IF('Tracking - SPRI - Technical Doc'!$C18="w","x","")</f>
        <v/>
      </c>
      <c r="F18" s="12" t="str">
        <f>IF('Tracking - SPRI - Technical Doc'!$C18="b","x","")</f>
        <v/>
      </c>
      <c r="G18" s="12" t="str">
        <f>IF('Tracking - SPRI - Technical Doc'!$C18="p","x","")</f>
        <v/>
      </c>
      <c r="H18" s="12" t="str">
        <f>IF('Tracking - SPRI - Technical Doc'!$C18="a","x","")</f>
        <v/>
      </c>
      <c r="I18" s="30" t="str">
        <f>IF(COUNTIFS('Tracking - SPRI - Technical Doc'!$F18:$I18,I$2),"x","")</f>
        <v/>
      </c>
      <c r="J18" s="30" t="str">
        <f>IF(COUNTIFS('Tracking - SPRI - Technical Doc'!$F18:$I18,J$2),"x","")</f>
        <v/>
      </c>
      <c r="K18" s="30" t="str">
        <f>IF(COUNTIFS('Tracking - SPRI - Technical Doc'!$F18:$I18,K$2),"x","")</f>
        <v/>
      </c>
      <c r="L18" s="30" t="str">
        <f>IF(COUNTIFS('Tracking - SPRI - Technical Doc'!$F18:$I18,L$2),"x","")</f>
        <v/>
      </c>
      <c r="M18" s="30" t="str">
        <f>IF(COUNTIFS('Tracking - SPRI - Technical Doc'!$F18:$I18,M$2),"x","")</f>
        <v/>
      </c>
      <c r="N18" s="30" t="str">
        <f>IF(COUNTIFS('Tracking - SPRI - Technical Doc'!$F18:$I18,N$2),"x","")</f>
        <v/>
      </c>
      <c r="O18" s="30" t="str">
        <f>IF(COUNTIFS('Tracking - SPRI - Technical Doc'!$F18:$I18,O$2),"x","")</f>
        <v/>
      </c>
      <c r="P18" s="30" t="str">
        <f>IF(COUNTIFS('Tracking - SPRI - Technical Doc'!$F18:$I18,P$2),"x","")</f>
        <v/>
      </c>
      <c r="Q18" s="30" t="str">
        <f>IF(COUNTIFS('Tracking - SPRI - Technical Doc'!$F18:$I18,Q$2),"x","")</f>
        <v>x</v>
      </c>
      <c r="R18" s="30" t="str">
        <f>IF(COUNTIFS('Tracking - SPRI - Technical Doc'!$F18:$I18,R$2),"x","")</f>
        <v/>
      </c>
      <c r="S18" s="30" t="str">
        <f>IF(COUNTIFS('Tracking - SPRI - Technical Doc'!$F18:$I18,S$2),"x","")</f>
        <v/>
      </c>
      <c r="T18" s="30" t="str">
        <f>IF(COUNTIFS('Tracking - SPRI - Technical Doc'!$F18:$I18,T$2),"x","")</f>
        <v/>
      </c>
      <c r="U18" s="30" t="str">
        <f>IF(COUNTIFS('Tracking - SPRI - Technical Doc'!$F18:$I18,U$2),"x","")</f>
        <v/>
      </c>
      <c r="V18" s="30" t="str">
        <f>IF(COUNTIFS('Tracking - SPRI - Technical Doc'!$F18:$I18,V$2),"x","")</f>
        <v/>
      </c>
      <c r="W18" s="30" t="str">
        <f>IF(COUNTIFS('Tracking - SPRI - Technical Doc'!$F18:$I18,W$2),"x","")</f>
        <v/>
      </c>
      <c r="X18" s="30" t="str">
        <f>IF(COUNTIFS('Tracking - SPRI - Technical Doc'!$F18:$I18,X$2),"x","")</f>
        <v/>
      </c>
      <c r="Y18" s="30" t="str">
        <f>IF(COUNTIFS('Tracking - SPRI - Technical Doc'!$F18:$I18,Y$2),"x","")</f>
        <v/>
      </c>
      <c r="Z18" s="30" t="str">
        <f>IF(COUNTIFS('Tracking - SPRI - Technical Doc'!$F18:$I18,Z$2),"x","")</f>
        <v/>
      </c>
      <c r="AA18" s="30" t="str">
        <f>IF(COUNTIFS('Tracking - SPRI - Technical Doc'!$F18:$I18,AA$2),"x","")</f>
        <v/>
      </c>
      <c r="AB18" s="30" t="str">
        <f>IF(COUNTIFS('Tracking - SPRI - Technical Doc'!$F18:$I18,AB$2),"x","")</f>
        <v/>
      </c>
      <c r="AC18" s="30" t="str">
        <f>IF(COUNTIFS('Tracking - SPRI - Technical Doc'!$F18:$I18,AC$2),"x","")</f>
        <v/>
      </c>
      <c r="AD18" s="30" t="str">
        <f>IF(COUNTIFS('Tracking - SPRI - Technical Doc'!$F18:$I18,AD$2),"x","")</f>
        <v/>
      </c>
      <c r="AE18" s="30" t="str">
        <f>IF(COUNTIFS('Tracking - SPRI - Technical Doc'!$F18:$I18,AE$2),"x","")</f>
        <v/>
      </c>
      <c r="AF18" s="30" t="str">
        <f>IF(COUNTIFS('Tracking - SPRI - Technical Doc'!$F18:$I18,AF$2),"x","")</f>
        <v/>
      </c>
      <c r="AG18" s="30" t="str">
        <f>IF(COUNTIFS('Tracking - SPRI - Technical Doc'!$F18:$I18,AG$2),"x","")</f>
        <v/>
      </c>
      <c r="AH18" s="30" t="str">
        <f>IF(COUNTIFS('Tracking - SPRI - Technical Doc'!$F18:$I18,AH$2),"x","")</f>
        <v/>
      </c>
      <c r="AI18" s="30" t="str">
        <f>IF(COUNTIFS('Tracking - SPRI - Technical Doc'!$F18:$I18,AI$2),"x","")</f>
        <v/>
      </c>
      <c r="AJ18" s="30" t="str">
        <f>IF(COUNTIFS('Tracking - SPRI - Technical Doc'!$F18:$I18,AJ$2),"x","")</f>
        <v/>
      </c>
      <c r="AK18" s="30" t="str">
        <f>IF(COUNTIFS('Tracking - SPRI - Technical Doc'!$F18:$I18,AK$2),"x","")</f>
        <v/>
      </c>
      <c r="AL18" s="30" t="str">
        <f>IF(COUNTIFS('Tracking - SPRI - Technical Doc'!$F18:$I18,AL$2),"x","")</f>
        <v/>
      </c>
      <c r="AM18" s="30" t="str">
        <f>IF(COUNTIFS('Tracking - SPRI - Technical Doc'!$F18:$I18,AM$2),"x","")</f>
        <v>x</v>
      </c>
      <c r="AN18" s="30" t="str">
        <f>IF(COUNTIFS('Tracking - SPRI - Technical Doc'!$F18:$I18,AN$2),"x","")</f>
        <v/>
      </c>
      <c r="AO18" s="30" t="str">
        <f>IF(COUNTIFS('Tracking - SPRI - Technical Doc'!$F18:$I18,AO$2),"x","")</f>
        <v/>
      </c>
      <c r="AP18" s="30" t="str">
        <f>IF(COUNTIFS('Tracking - SPRI - Technical Doc'!$F18:$I18,AP$2),"x","")</f>
        <v/>
      </c>
      <c r="AQ18" s="30" t="str">
        <f>IF(COUNTIFS('Tracking - SPRI - Technical Doc'!$F18:$I18,AQ$2),"x","")</f>
        <v/>
      </c>
      <c r="AR18" s="30" t="str">
        <f>IF(COUNTIFS('Tracking - SPRI - Technical Doc'!$F18:$I18,AR$2),"x","")</f>
        <v/>
      </c>
      <c r="AS18" s="30" t="str">
        <f>IF(COUNTIFS('Tracking - SPRI - Technical Doc'!$F18:$I18,AS$2),"x","")</f>
        <v/>
      </c>
      <c r="AT18" s="30" t="str">
        <f>IF(COUNTIFS('Tracking - SPRI - Technical Doc'!$F18:$I18,AT$2),"x","")</f>
        <v/>
      </c>
      <c r="AU18" s="30" t="str">
        <f>IF(COUNTIFS('Tracking - SPRI - Technical Doc'!$F18:$I18,AU$2),"x","")</f>
        <v>x</v>
      </c>
      <c r="AV18" s="31" t="str">
        <f>IF(COUNTIFS('Tracking - SPRI - Technical Doc'!$F18:$I18,AV$2),"x","")</f>
        <v/>
      </c>
      <c r="AW18" s="31" t="str">
        <f>IF(COUNTIFS('Tracking - SPRI - Technical Doc'!$F18:$I18,AW$2),"x","")</f>
        <v/>
      </c>
      <c r="AX18" s="31" t="str">
        <f>IF(COUNTIFS('Tracking - SPRI - Technical Doc'!$F18:$I18,AX$2),"x","")</f>
        <v/>
      </c>
      <c r="AY18" s="31" t="str">
        <f>IF(COUNTIFS('Tracking - SPRI - Technical Doc'!$F18:$I18,AY$2),"x","")</f>
        <v/>
      </c>
      <c r="AZ18" s="31" t="str">
        <f>IF(COUNTIFS('Tracking - SPRI - Technical Doc'!$F18:$I18,AZ$2),"x","")</f>
        <v/>
      </c>
      <c r="BA18" s="31" t="str">
        <f>IF(COUNTIFS('Tracking - SPRI - Technical Doc'!$F18:$I18,BA$2),"x","")</f>
        <v/>
      </c>
      <c r="BB18" s="31" t="str">
        <f>IF(COUNTIFS('Tracking - SPRI - Technical Doc'!$F18:$I18,BB$2),"x","")</f>
        <v/>
      </c>
      <c r="BC18" s="31" t="str">
        <f>IF(COUNTIFS('Tracking - SPRI - Technical Doc'!$F18:$I18,BC$2),"x","")</f>
        <v/>
      </c>
      <c r="BD18" s="31" t="str">
        <f>IF(COUNTIFS('Tracking - SPRI - Technical Doc'!$F18:$I18,BD$2),"x","")</f>
        <v/>
      </c>
      <c r="BE18" s="31" t="str">
        <f>IF(COUNTIFS('Tracking - SPRI - Technical Doc'!$F18:$I18,BE$2),"x","")</f>
        <v/>
      </c>
      <c r="BF18" s="31" t="str">
        <f>IF(COUNTIFS('Tracking - SPRI - Technical Doc'!$F18:$I18,BF$2),"x","")</f>
        <v/>
      </c>
      <c r="BG18" s="31" t="str">
        <f>IF(COUNTIFS('Tracking - SPRI - Technical Doc'!$F18:$I18,BG$2),"x","")</f>
        <v/>
      </c>
      <c r="BH18" s="31" t="str">
        <f>IF(COUNTIFS('Tracking - SPRI - Technical Doc'!$F18:$I18,BH$2),"x","")</f>
        <v/>
      </c>
      <c r="BI18" s="31" t="str">
        <f>IF(COUNTIFS('Tracking - SPRI - Technical Doc'!$F18:$I18,BI$2),"x","")</f>
        <v/>
      </c>
      <c r="BJ18" s="31" t="str">
        <f>IF(COUNTIFS('Tracking - SPRI - Technical Doc'!$F18:$I18,BJ$2),"x","")</f>
        <v/>
      </c>
      <c r="BK18" s="31" t="str">
        <f>IF(COUNTIFS('Tracking - SPRI - Technical Doc'!$F18:$I18,BK$2),"x","")</f>
        <v/>
      </c>
      <c r="BL18" s="31" t="str">
        <f>IF(COUNTIFS('Tracking - SPRI - Technical Doc'!$F18:$I18,BL$2),"x","")</f>
        <v/>
      </c>
      <c r="BM18" s="31" t="str">
        <f>IF(COUNTIFS('Tracking - SPRI - Technical Doc'!$F18:$I18,BM$2),"x","")</f>
        <v/>
      </c>
      <c r="BN18" s="31" t="str">
        <f>IF(COUNTIFS('Tracking - SPRI - Technical Doc'!$F18:$I18,BN$2),"x","")</f>
        <v/>
      </c>
      <c r="BO18" s="31" t="str">
        <f>IF(COUNTIFS('Tracking - SPRI - Technical Doc'!$F18:$I18,BO$2),"x","")</f>
        <v/>
      </c>
      <c r="BP18" s="31" t="str">
        <f>IF(COUNTIFS('Tracking - SPRI - Technical Doc'!$F18:$I18,BP$2),"x","")</f>
        <v/>
      </c>
      <c r="BQ18" s="31" t="str">
        <f>IF(COUNTIFS('Tracking - SPRI - Technical Doc'!$F18:$I18,BQ$2),"x","")</f>
        <v/>
      </c>
      <c r="BR18" s="31" t="str">
        <f>IF(COUNTIFS('Tracking - SPRI - Technical Doc'!$F18:$I18,BR$2),"x","")</f>
        <v/>
      </c>
      <c r="BS18" s="31" t="str">
        <f>IF(COUNTIFS('Tracking - SPRI - Technical Doc'!$F18:$I18,BS$2),"x","")</f>
        <v/>
      </c>
      <c r="BT18" s="31" t="str">
        <f>IF(COUNTIFS('Tracking - SPRI - Technical Doc'!$F18:$I18,BT$2),"x","")</f>
        <v/>
      </c>
    </row>
    <row r="19" spans="1:72" ht="20" customHeight="1" x14ac:dyDescent="0.15">
      <c r="A19" s="10" t="str">
        <f>'Tracking - SPRI - Technical Doc'!$B19</f>
        <v>Why ES-1? A Quick Reference Guide</v>
      </c>
      <c r="B19" s="11" t="str">
        <f ca="1">IF(YEAR(NOW())-YEAR('Tracking - SPRI - Technical Doc'!E19)&gt;4,"x","")</f>
        <v/>
      </c>
      <c r="C19" s="12" t="str">
        <f>IF('Tracking - SPRI - Technical Doc'!$C19="s","x","")</f>
        <v/>
      </c>
      <c r="D19" s="12" t="str">
        <f>IF('Tracking - SPRI - Technical Doc'!$C19="r","x","")</f>
        <v>x</v>
      </c>
      <c r="E19" s="12" t="str">
        <f>IF('Tracking - SPRI - Technical Doc'!$C19="w","x","")</f>
        <v/>
      </c>
      <c r="F19" s="12" t="str">
        <f>IF('Tracking - SPRI - Technical Doc'!$C19="b","x","")</f>
        <v/>
      </c>
      <c r="G19" s="12" t="str">
        <f>IF('Tracking - SPRI - Technical Doc'!$C19="p","x","")</f>
        <v/>
      </c>
      <c r="H19" s="12" t="str">
        <f>IF('Tracking - SPRI - Technical Doc'!$C19="a","x","")</f>
        <v/>
      </c>
      <c r="I19" s="30" t="str">
        <f>IF(COUNTIFS('Tracking - SPRI - Technical Doc'!$F19:$I19,I$2),"x","")</f>
        <v/>
      </c>
      <c r="J19" s="30" t="str">
        <f>IF(COUNTIFS('Tracking - SPRI - Technical Doc'!$F19:$I19,J$2),"x","")</f>
        <v/>
      </c>
      <c r="K19" s="30" t="str">
        <f>IF(COUNTIFS('Tracking - SPRI - Technical Doc'!$F19:$I19,K$2),"x","")</f>
        <v/>
      </c>
      <c r="L19" s="30" t="str">
        <f>IF(COUNTIFS('Tracking - SPRI - Technical Doc'!$F19:$I19,L$2),"x","")</f>
        <v/>
      </c>
      <c r="M19" s="30" t="str">
        <f>IF(COUNTIFS('Tracking - SPRI - Technical Doc'!$F19:$I19,M$2),"x","")</f>
        <v/>
      </c>
      <c r="N19" s="30" t="str">
        <f>IF(COUNTIFS('Tracking - SPRI - Technical Doc'!$F19:$I19,N$2),"x","")</f>
        <v/>
      </c>
      <c r="O19" s="30" t="str">
        <f>IF(COUNTIFS('Tracking - SPRI - Technical Doc'!$F19:$I19,O$2),"x","")</f>
        <v/>
      </c>
      <c r="P19" s="30" t="str">
        <f>IF(COUNTIFS('Tracking - SPRI - Technical Doc'!$F19:$I19,P$2),"x","")</f>
        <v/>
      </c>
      <c r="Q19" s="30" t="str">
        <f>IF(COUNTIFS('Tracking - SPRI - Technical Doc'!$F19:$I19,Q$2),"x","")</f>
        <v>x</v>
      </c>
      <c r="R19" s="30" t="str">
        <f>IF(COUNTIFS('Tracking - SPRI - Technical Doc'!$F19:$I19,R$2),"x","")</f>
        <v/>
      </c>
      <c r="S19" s="30" t="str">
        <f>IF(COUNTIFS('Tracking - SPRI - Technical Doc'!$F19:$I19,S$2),"x","")</f>
        <v/>
      </c>
      <c r="T19" s="30" t="str">
        <f>IF(COUNTIFS('Tracking - SPRI - Technical Doc'!$F19:$I19,T$2),"x","")</f>
        <v/>
      </c>
      <c r="U19" s="30" t="str">
        <f>IF(COUNTIFS('Tracking - SPRI - Technical Doc'!$F19:$I19,U$2),"x","")</f>
        <v/>
      </c>
      <c r="V19" s="30" t="str">
        <f>IF(COUNTIFS('Tracking - SPRI - Technical Doc'!$F19:$I19,V$2),"x","")</f>
        <v/>
      </c>
      <c r="W19" s="30" t="str">
        <f>IF(COUNTIFS('Tracking - SPRI - Technical Doc'!$F19:$I19,W$2),"x","")</f>
        <v/>
      </c>
      <c r="X19" s="30" t="str">
        <f>IF(COUNTIFS('Tracking - SPRI - Technical Doc'!$F19:$I19,X$2),"x","")</f>
        <v/>
      </c>
      <c r="Y19" s="30" t="str">
        <f>IF(COUNTIFS('Tracking - SPRI - Technical Doc'!$F19:$I19,Y$2),"x","")</f>
        <v/>
      </c>
      <c r="Z19" s="30" t="str">
        <f>IF(COUNTIFS('Tracking - SPRI - Technical Doc'!$F19:$I19,Z$2),"x","")</f>
        <v/>
      </c>
      <c r="AA19" s="30" t="str">
        <f>IF(COUNTIFS('Tracking - SPRI - Technical Doc'!$F19:$I19,AA$2),"x","")</f>
        <v/>
      </c>
      <c r="AB19" s="30" t="str">
        <f>IF(COUNTIFS('Tracking - SPRI - Technical Doc'!$F19:$I19,AB$2),"x","")</f>
        <v/>
      </c>
      <c r="AC19" s="30" t="str">
        <f>IF(COUNTIFS('Tracking - SPRI - Technical Doc'!$F19:$I19,AC$2),"x","")</f>
        <v/>
      </c>
      <c r="AD19" s="30" t="str">
        <f>IF(COUNTIFS('Tracking - SPRI - Technical Doc'!$F19:$I19,AD$2),"x","")</f>
        <v/>
      </c>
      <c r="AE19" s="30" t="str">
        <f>IF(COUNTIFS('Tracking - SPRI - Technical Doc'!$F19:$I19,AE$2),"x","")</f>
        <v/>
      </c>
      <c r="AF19" s="30" t="str">
        <f>IF(COUNTIFS('Tracking - SPRI - Technical Doc'!$F19:$I19,AF$2),"x","")</f>
        <v/>
      </c>
      <c r="AG19" s="30" t="str">
        <f>IF(COUNTIFS('Tracking - SPRI - Technical Doc'!$F19:$I19,AG$2),"x","")</f>
        <v/>
      </c>
      <c r="AH19" s="30" t="str">
        <f>IF(COUNTIFS('Tracking - SPRI - Technical Doc'!$F19:$I19,AH$2),"x","")</f>
        <v/>
      </c>
      <c r="AI19" s="30" t="str">
        <f>IF(COUNTIFS('Tracking - SPRI - Technical Doc'!$F19:$I19,AI$2),"x","")</f>
        <v/>
      </c>
      <c r="AJ19" s="30" t="str">
        <f>IF(COUNTIFS('Tracking - SPRI - Technical Doc'!$F19:$I19,AJ$2),"x","")</f>
        <v/>
      </c>
      <c r="AK19" s="30" t="str">
        <f>IF(COUNTIFS('Tracking - SPRI - Technical Doc'!$F19:$I19,AK$2),"x","")</f>
        <v/>
      </c>
      <c r="AL19" s="30" t="str">
        <f>IF(COUNTIFS('Tracking - SPRI - Technical Doc'!$F19:$I19,AL$2),"x","")</f>
        <v/>
      </c>
      <c r="AM19" s="30" t="str">
        <f>IF(COUNTIFS('Tracking - SPRI - Technical Doc'!$F19:$I19,AM$2),"x","")</f>
        <v>x</v>
      </c>
      <c r="AN19" s="30" t="str">
        <f>IF(COUNTIFS('Tracking - SPRI - Technical Doc'!$F19:$I19,AN$2),"x","")</f>
        <v/>
      </c>
      <c r="AO19" s="30" t="str">
        <f>IF(COUNTIFS('Tracking - SPRI - Technical Doc'!$F19:$I19,AO$2),"x","")</f>
        <v/>
      </c>
      <c r="AP19" s="30" t="str">
        <f>IF(COUNTIFS('Tracking - SPRI - Technical Doc'!$F19:$I19,AP$2),"x","")</f>
        <v/>
      </c>
      <c r="AQ19" s="30" t="str">
        <f>IF(COUNTIFS('Tracking - SPRI - Technical Doc'!$F19:$I19,AQ$2),"x","")</f>
        <v/>
      </c>
      <c r="AR19" s="30" t="str">
        <f>IF(COUNTIFS('Tracking - SPRI - Technical Doc'!$F19:$I19,AR$2),"x","")</f>
        <v/>
      </c>
      <c r="AS19" s="30" t="str">
        <f>IF(COUNTIFS('Tracking - SPRI - Technical Doc'!$F19:$I19,AS$2),"x","")</f>
        <v/>
      </c>
      <c r="AT19" s="30" t="str">
        <f>IF(COUNTIFS('Tracking - SPRI - Technical Doc'!$F19:$I19,AT$2),"x","")</f>
        <v/>
      </c>
      <c r="AU19" s="30" t="str">
        <f>IF(COUNTIFS('Tracking - SPRI - Technical Doc'!$F19:$I19,AU$2),"x","")</f>
        <v>x</v>
      </c>
      <c r="AV19" s="31" t="str">
        <f>IF(COUNTIFS('Tracking - SPRI - Technical Doc'!$F19:$I19,AV$2),"x","")</f>
        <v/>
      </c>
      <c r="AW19" s="31" t="str">
        <f>IF(COUNTIFS('Tracking - SPRI - Technical Doc'!$F19:$I19,AW$2),"x","")</f>
        <v/>
      </c>
      <c r="AX19" s="31" t="str">
        <f>IF(COUNTIFS('Tracking - SPRI - Technical Doc'!$F19:$I19,AX$2),"x","")</f>
        <v/>
      </c>
      <c r="AY19" s="31" t="str">
        <f>IF(COUNTIFS('Tracking - SPRI - Technical Doc'!$F19:$I19,AY$2),"x","")</f>
        <v/>
      </c>
      <c r="AZ19" s="31" t="str">
        <f>IF(COUNTIFS('Tracking - SPRI - Technical Doc'!$F19:$I19,AZ$2),"x","")</f>
        <v/>
      </c>
      <c r="BA19" s="31" t="str">
        <f>IF(COUNTIFS('Tracking - SPRI - Technical Doc'!$F19:$I19,BA$2),"x","")</f>
        <v/>
      </c>
      <c r="BB19" s="31" t="str">
        <f>IF(COUNTIFS('Tracking - SPRI - Technical Doc'!$F19:$I19,BB$2),"x","")</f>
        <v/>
      </c>
      <c r="BC19" s="31" t="str">
        <f>IF(COUNTIFS('Tracking - SPRI - Technical Doc'!$F19:$I19,BC$2),"x","")</f>
        <v/>
      </c>
      <c r="BD19" s="31" t="str">
        <f>IF(COUNTIFS('Tracking - SPRI - Technical Doc'!$F19:$I19,BD$2),"x","")</f>
        <v/>
      </c>
      <c r="BE19" s="31" t="str">
        <f>IF(COUNTIFS('Tracking - SPRI - Technical Doc'!$F19:$I19,BE$2),"x","")</f>
        <v/>
      </c>
      <c r="BF19" s="31" t="str">
        <f>IF(COUNTIFS('Tracking - SPRI - Technical Doc'!$F19:$I19,BF$2),"x","")</f>
        <v/>
      </c>
      <c r="BG19" s="31" t="str">
        <f>IF(COUNTIFS('Tracking - SPRI - Technical Doc'!$F19:$I19,BG$2),"x","")</f>
        <v/>
      </c>
      <c r="BH19" s="31" t="str">
        <f>IF(COUNTIFS('Tracking - SPRI - Technical Doc'!$F19:$I19,BH$2),"x","")</f>
        <v/>
      </c>
      <c r="BI19" s="31" t="str">
        <f>IF(COUNTIFS('Tracking - SPRI - Technical Doc'!$F19:$I19,BI$2),"x","")</f>
        <v/>
      </c>
      <c r="BJ19" s="31" t="str">
        <f>IF(COUNTIFS('Tracking - SPRI - Technical Doc'!$F19:$I19,BJ$2),"x","")</f>
        <v/>
      </c>
      <c r="BK19" s="31" t="str">
        <f>IF(COUNTIFS('Tracking - SPRI - Technical Doc'!$F19:$I19,BK$2),"x","")</f>
        <v/>
      </c>
      <c r="BL19" s="31" t="str">
        <f>IF(COUNTIFS('Tracking - SPRI - Technical Doc'!$F19:$I19,BL$2),"x","")</f>
        <v/>
      </c>
      <c r="BM19" s="31" t="str">
        <f>IF(COUNTIFS('Tracking - SPRI - Technical Doc'!$F19:$I19,BM$2),"x","")</f>
        <v/>
      </c>
      <c r="BN19" s="31" t="str">
        <f>IF(COUNTIFS('Tracking - SPRI - Technical Doc'!$F19:$I19,BN$2),"x","")</f>
        <v/>
      </c>
      <c r="BO19" s="31" t="str">
        <f>IF(COUNTIFS('Tracking - SPRI - Technical Doc'!$F19:$I19,BO$2),"x","")</f>
        <v/>
      </c>
      <c r="BP19" s="31" t="str">
        <f>IF(COUNTIFS('Tracking - SPRI - Technical Doc'!$F19:$I19,BP$2),"x","")</f>
        <v/>
      </c>
      <c r="BQ19" s="31" t="str">
        <f>IF(COUNTIFS('Tracking - SPRI - Technical Doc'!$F19:$I19,BQ$2),"x","")</f>
        <v/>
      </c>
      <c r="BR19" s="31" t="str">
        <f>IF(COUNTIFS('Tracking - SPRI - Technical Doc'!$F19:$I19,BR$2),"x","")</f>
        <v/>
      </c>
      <c r="BS19" s="31" t="str">
        <f>IF(COUNTIFS('Tracking - SPRI - Technical Doc'!$F19:$I19,BS$2),"x","")</f>
        <v/>
      </c>
      <c r="BT19" s="31" t="str">
        <f>IF(COUNTIFS('Tracking - SPRI - Technical Doc'!$F19:$I19,BT$2),"x","")</f>
        <v/>
      </c>
    </row>
    <row r="20" spans="1:72" ht="20" customHeight="1" x14ac:dyDescent="0.15">
      <c r="A20" s="10" t="str">
        <f>'Tracking - SPRI - Technical Doc'!$B20</f>
        <v>ES-1 FAQ’s</v>
      </c>
      <c r="B20" s="11" t="str">
        <f ca="1">IF(YEAR(NOW())-YEAR('Tracking - SPRI - Technical Doc'!E20)&gt;4,"x","")</f>
        <v/>
      </c>
      <c r="C20" s="12" t="str">
        <f>IF('Tracking - SPRI - Technical Doc'!$C20="s","x","")</f>
        <v/>
      </c>
      <c r="D20" s="12" t="str">
        <f>IF('Tracking - SPRI - Technical Doc'!$C20="r","x","")</f>
        <v>x</v>
      </c>
      <c r="E20" s="12" t="str">
        <f>IF('Tracking - SPRI - Technical Doc'!$C20="w","x","")</f>
        <v/>
      </c>
      <c r="F20" s="12" t="str">
        <f>IF('Tracking - SPRI - Technical Doc'!$C20="b","x","")</f>
        <v/>
      </c>
      <c r="G20" s="12" t="str">
        <f>IF('Tracking - SPRI - Technical Doc'!$C20="p","x","")</f>
        <v/>
      </c>
      <c r="H20" s="12" t="str">
        <f>IF('Tracking - SPRI - Technical Doc'!$C20="a","x","")</f>
        <v/>
      </c>
      <c r="I20" s="30" t="str">
        <f>IF(COUNTIFS('Tracking - SPRI - Technical Doc'!$F20:$I20,I$2),"x","")</f>
        <v/>
      </c>
      <c r="J20" s="30" t="str">
        <f>IF(COUNTIFS('Tracking - SPRI - Technical Doc'!$F20:$I20,J$2),"x","")</f>
        <v/>
      </c>
      <c r="K20" s="30" t="str">
        <f>IF(COUNTIFS('Tracking - SPRI - Technical Doc'!$F20:$I20,K$2),"x","")</f>
        <v/>
      </c>
      <c r="L20" s="30" t="str">
        <f>IF(COUNTIFS('Tracking - SPRI - Technical Doc'!$F20:$I20,L$2),"x","")</f>
        <v/>
      </c>
      <c r="M20" s="30" t="str">
        <f>IF(COUNTIFS('Tracking - SPRI - Technical Doc'!$F20:$I20,M$2),"x","")</f>
        <v/>
      </c>
      <c r="N20" s="30" t="str">
        <f>IF(COUNTIFS('Tracking - SPRI - Technical Doc'!$F20:$I20,N$2),"x","")</f>
        <v/>
      </c>
      <c r="O20" s="30" t="str">
        <f>IF(COUNTIFS('Tracking - SPRI - Technical Doc'!$F20:$I20,O$2),"x","")</f>
        <v/>
      </c>
      <c r="P20" s="30" t="str">
        <f>IF(COUNTIFS('Tracking - SPRI - Technical Doc'!$F20:$I20,P$2),"x","")</f>
        <v/>
      </c>
      <c r="Q20" s="30" t="str">
        <f>IF(COUNTIFS('Tracking - SPRI - Technical Doc'!$F20:$I20,Q$2),"x","")</f>
        <v>x</v>
      </c>
      <c r="R20" s="30" t="str">
        <f>IF(COUNTIFS('Tracking - SPRI - Technical Doc'!$F20:$I20,R$2),"x","")</f>
        <v/>
      </c>
      <c r="S20" s="30" t="str">
        <f>IF(COUNTIFS('Tracking - SPRI - Technical Doc'!$F20:$I20,S$2),"x","")</f>
        <v/>
      </c>
      <c r="T20" s="30" t="str">
        <f>IF(COUNTIFS('Tracking - SPRI - Technical Doc'!$F20:$I20,T$2),"x","")</f>
        <v/>
      </c>
      <c r="U20" s="30" t="str">
        <f>IF(COUNTIFS('Tracking - SPRI - Technical Doc'!$F20:$I20,U$2),"x","")</f>
        <v/>
      </c>
      <c r="V20" s="30" t="str">
        <f>IF(COUNTIFS('Tracking - SPRI - Technical Doc'!$F20:$I20,V$2),"x","")</f>
        <v/>
      </c>
      <c r="W20" s="30" t="str">
        <f>IF(COUNTIFS('Tracking - SPRI - Technical Doc'!$F20:$I20,W$2),"x","")</f>
        <v/>
      </c>
      <c r="X20" s="30" t="str">
        <f>IF(COUNTIFS('Tracking - SPRI - Technical Doc'!$F20:$I20,X$2),"x","")</f>
        <v/>
      </c>
      <c r="Y20" s="30" t="str">
        <f>IF(COUNTIFS('Tracking - SPRI - Technical Doc'!$F20:$I20,Y$2),"x","")</f>
        <v/>
      </c>
      <c r="Z20" s="30" t="str">
        <f>IF(COUNTIFS('Tracking - SPRI - Technical Doc'!$F20:$I20,Z$2),"x","")</f>
        <v/>
      </c>
      <c r="AA20" s="30" t="str">
        <f>IF(COUNTIFS('Tracking - SPRI - Technical Doc'!$F20:$I20,AA$2),"x","")</f>
        <v/>
      </c>
      <c r="AB20" s="30" t="str">
        <f>IF(COUNTIFS('Tracking - SPRI - Technical Doc'!$F20:$I20,AB$2),"x","")</f>
        <v/>
      </c>
      <c r="AC20" s="30" t="str">
        <f>IF(COUNTIFS('Tracking - SPRI - Technical Doc'!$F20:$I20,AC$2),"x","")</f>
        <v/>
      </c>
      <c r="AD20" s="30" t="str">
        <f>IF(COUNTIFS('Tracking - SPRI - Technical Doc'!$F20:$I20,AD$2),"x","")</f>
        <v/>
      </c>
      <c r="AE20" s="30" t="str">
        <f>IF(COUNTIFS('Tracking - SPRI - Technical Doc'!$F20:$I20,AE$2),"x","")</f>
        <v/>
      </c>
      <c r="AF20" s="30" t="str">
        <f>IF(COUNTIFS('Tracking - SPRI - Technical Doc'!$F20:$I20,AF$2),"x","")</f>
        <v/>
      </c>
      <c r="AG20" s="30" t="str">
        <f>IF(COUNTIFS('Tracking - SPRI - Technical Doc'!$F20:$I20,AG$2),"x","")</f>
        <v/>
      </c>
      <c r="AH20" s="30" t="str">
        <f>IF(COUNTIFS('Tracking - SPRI - Technical Doc'!$F20:$I20,AH$2),"x","")</f>
        <v/>
      </c>
      <c r="AI20" s="30" t="str">
        <f>IF(COUNTIFS('Tracking - SPRI - Technical Doc'!$F20:$I20,AI$2),"x","")</f>
        <v/>
      </c>
      <c r="AJ20" s="30" t="str">
        <f>IF(COUNTIFS('Tracking - SPRI - Technical Doc'!$F20:$I20,AJ$2),"x","")</f>
        <v/>
      </c>
      <c r="AK20" s="30" t="str">
        <f>IF(COUNTIFS('Tracking - SPRI - Technical Doc'!$F20:$I20,AK$2),"x","")</f>
        <v/>
      </c>
      <c r="AL20" s="30" t="str">
        <f>IF(COUNTIFS('Tracking - SPRI - Technical Doc'!$F20:$I20,AL$2),"x","")</f>
        <v/>
      </c>
      <c r="AM20" s="30" t="str">
        <f>IF(COUNTIFS('Tracking - SPRI - Technical Doc'!$F20:$I20,AM$2),"x","")</f>
        <v>x</v>
      </c>
      <c r="AN20" s="30" t="str">
        <f>IF(COUNTIFS('Tracking - SPRI - Technical Doc'!$F20:$I20,AN$2),"x","")</f>
        <v/>
      </c>
      <c r="AO20" s="30" t="str">
        <f>IF(COUNTIFS('Tracking - SPRI - Technical Doc'!$F20:$I20,AO$2),"x","")</f>
        <v/>
      </c>
      <c r="AP20" s="30" t="str">
        <f>IF(COUNTIFS('Tracking - SPRI - Technical Doc'!$F20:$I20,AP$2),"x","")</f>
        <v/>
      </c>
      <c r="AQ20" s="30" t="str">
        <f>IF(COUNTIFS('Tracking - SPRI - Technical Doc'!$F20:$I20,AQ$2),"x","")</f>
        <v/>
      </c>
      <c r="AR20" s="30" t="str">
        <f>IF(COUNTIFS('Tracking - SPRI - Technical Doc'!$F20:$I20,AR$2),"x","")</f>
        <v/>
      </c>
      <c r="AS20" s="30" t="str">
        <f>IF(COUNTIFS('Tracking - SPRI - Technical Doc'!$F20:$I20,AS$2),"x","")</f>
        <v/>
      </c>
      <c r="AT20" s="30" t="str">
        <f>IF(COUNTIFS('Tracking - SPRI - Technical Doc'!$F20:$I20,AT$2),"x","")</f>
        <v/>
      </c>
      <c r="AU20" s="30" t="str">
        <f>IF(COUNTIFS('Tracking - SPRI - Technical Doc'!$F20:$I20,AU$2),"x","")</f>
        <v>x</v>
      </c>
      <c r="AV20" s="31" t="str">
        <f>IF(COUNTIFS('Tracking - SPRI - Technical Doc'!$F20:$I20,AV$2),"x","")</f>
        <v/>
      </c>
      <c r="AW20" s="31" t="str">
        <f>IF(COUNTIFS('Tracking - SPRI - Technical Doc'!$F20:$I20,AW$2),"x","")</f>
        <v/>
      </c>
      <c r="AX20" s="31" t="str">
        <f>IF(COUNTIFS('Tracking - SPRI - Technical Doc'!$F20:$I20,AX$2),"x","")</f>
        <v/>
      </c>
      <c r="AY20" s="31" t="str">
        <f>IF(COUNTIFS('Tracking - SPRI - Technical Doc'!$F20:$I20,AY$2),"x","")</f>
        <v/>
      </c>
      <c r="AZ20" s="31" t="str">
        <f>IF(COUNTIFS('Tracking - SPRI - Technical Doc'!$F20:$I20,AZ$2),"x","")</f>
        <v/>
      </c>
      <c r="BA20" s="31" t="str">
        <f>IF(COUNTIFS('Tracking - SPRI - Technical Doc'!$F20:$I20,BA$2),"x","")</f>
        <v/>
      </c>
      <c r="BB20" s="31" t="str">
        <f>IF(COUNTIFS('Tracking - SPRI - Technical Doc'!$F20:$I20,BB$2),"x","")</f>
        <v/>
      </c>
      <c r="BC20" s="31" t="str">
        <f>IF(COUNTIFS('Tracking - SPRI - Technical Doc'!$F20:$I20,BC$2),"x","")</f>
        <v/>
      </c>
      <c r="BD20" s="31" t="str">
        <f>IF(COUNTIFS('Tracking - SPRI - Technical Doc'!$F20:$I20,BD$2),"x","")</f>
        <v/>
      </c>
      <c r="BE20" s="31" t="str">
        <f>IF(COUNTIFS('Tracking - SPRI - Technical Doc'!$F20:$I20,BE$2),"x","")</f>
        <v/>
      </c>
      <c r="BF20" s="31" t="str">
        <f>IF(COUNTIFS('Tracking - SPRI - Technical Doc'!$F20:$I20,BF$2),"x","")</f>
        <v/>
      </c>
      <c r="BG20" s="31" t="str">
        <f>IF(COUNTIFS('Tracking - SPRI - Technical Doc'!$F20:$I20,BG$2),"x","")</f>
        <v/>
      </c>
      <c r="BH20" s="31" t="str">
        <f>IF(COUNTIFS('Tracking - SPRI - Technical Doc'!$F20:$I20,BH$2),"x","")</f>
        <v/>
      </c>
      <c r="BI20" s="31" t="str">
        <f>IF(COUNTIFS('Tracking - SPRI - Technical Doc'!$F20:$I20,BI$2),"x","")</f>
        <v/>
      </c>
      <c r="BJ20" s="31" t="str">
        <f>IF(COUNTIFS('Tracking - SPRI - Technical Doc'!$F20:$I20,BJ$2),"x","")</f>
        <v/>
      </c>
      <c r="BK20" s="31" t="str">
        <f>IF(COUNTIFS('Tracking - SPRI - Technical Doc'!$F20:$I20,BK$2),"x","")</f>
        <v/>
      </c>
      <c r="BL20" s="31" t="str">
        <f>IF(COUNTIFS('Tracking - SPRI - Technical Doc'!$F20:$I20,BL$2),"x","")</f>
        <v/>
      </c>
      <c r="BM20" s="31" t="str">
        <f>IF(COUNTIFS('Tracking - SPRI - Technical Doc'!$F20:$I20,BM$2),"x","")</f>
        <v/>
      </c>
      <c r="BN20" s="31" t="str">
        <f>IF(COUNTIFS('Tracking - SPRI - Technical Doc'!$F20:$I20,BN$2),"x","")</f>
        <v/>
      </c>
      <c r="BO20" s="31" t="str">
        <f>IF(COUNTIFS('Tracking - SPRI - Technical Doc'!$F20:$I20,BO$2),"x","")</f>
        <v/>
      </c>
      <c r="BP20" s="31" t="str">
        <f>IF(COUNTIFS('Tracking - SPRI - Technical Doc'!$F20:$I20,BP$2),"x","")</f>
        <v/>
      </c>
      <c r="BQ20" s="31" t="str">
        <f>IF(COUNTIFS('Tracking - SPRI - Technical Doc'!$F20:$I20,BQ$2),"x","")</f>
        <v/>
      </c>
      <c r="BR20" s="31" t="str">
        <f>IF(COUNTIFS('Tracking - SPRI - Technical Doc'!$F20:$I20,BR$2),"x","")</f>
        <v/>
      </c>
      <c r="BS20" s="31" t="str">
        <f>IF(COUNTIFS('Tracking - SPRI - Technical Doc'!$F20:$I20,BS$2),"x","")</f>
        <v/>
      </c>
      <c r="BT20" s="31" t="str">
        <f>IF(COUNTIFS('Tracking - SPRI - Technical Doc'!$F20:$I20,BT$2),"x","")</f>
        <v/>
      </c>
    </row>
    <row r="21" spans="1:72" ht="20" customHeight="1" x14ac:dyDescent="0.15">
      <c r="A21" s="10" t="str">
        <f>'Tracking - SPRI - Technical Doc'!$B21</f>
        <v>SPRI Information Paper: Code Evaluations for Roofing Products</v>
      </c>
      <c r="B21" s="11" t="str">
        <f ca="1">IF(YEAR(NOW())-YEAR('Tracking - SPRI - Technical Doc'!E21)&gt;4,"x","")</f>
        <v>x</v>
      </c>
      <c r="C21" s="12" t="str">
        <f>IF('Tracking - SPRI - Technical Doc'!$C21="s","x","")</f>
        <v/>
      </c>
      <c r="D21" s="12" t="str">
        <f>IF('Tracking - SPRI - Technical Doc'!$C21="r","x","")</f>
        <v/>
      </c>
      <c r="E21" s="12" t="str">
        <f>IF('Tracking - SPRI - Technical Doc'!$C21="w","x","")</f>
        <v>x</v>
      </c>
      <c r="F21" s="12" t="str">
        <f>IF('Tracking - SPRI - Technical Doc'!$C21="b","x","")</f>
        <v/>
      </c>
      <c r="G21" s="12" t="str">
        <f>IF('Tracking - SPRI - Technical Doc'!$C21="p","x","")</f>
        <v/>
      </c>
      <c r="H21" s="12" t="str">
        <f>IF('Tracking - SPRI - Technical Doc'!$C21="a","x","")</f>
        <v/>
      </c>
      <c r="I21" s="30" t="str">
        <f>IF(COUNTIFS('Tracking - SPRI - Technical Doc'!$F21:$I21,I$2),"x","")</f>
        <v/>
      </c>
      <c r="J21" s="30" t="str">
        <f>IF(COUNTIFS('Tracking - SPRI - Technical Doc'!$F21:$I21,J$2),"x","")</f>
        <v/>
      </c>
      <c r="K21" s="30" t="str">
        <f>IF(COUNTIFS('Tracking - SPRI - Technical Doc'!$F21:$I21,K$2),"x","")</f>
        <v/>
      </c>
      <c r="L21" s="30" t="str">
        <f>IF(COUNTIFS('Tracking - SPRI - Technical Doc'!$F21:$I21,L$2),"x","")</f>
        <v>x</v>
      </c>
      <c r="M21" s="30" t="str">
        <f>IF(COUNTIFS('Tracking - SPRI - Technical Doc'!$F21:$I21,M$2),"x","")</f>
        <v/>
      </c>
      <c r="N21" s="30" t="str">
        <f>IF(COUNTIFS('Tracking - SPRI - Technical Doc'!$F21:$I21,N$2),"x","")</f>
        <v/>
      </c>
      <c r="O21" s="30" t="str">
        <f>IF(COUNTIFS('Tracking - SPRI - Technical Doc'!$F21:$I21,O$2),"x","")</f>
        <v/>
      </c>
      <c r="P21" s="30" t="str">
        <f>IF(COUNTIFS('Tracking - SPRI - Technical Doc'!$F21:$I21,P$2),"x","")</f>
        <v/>
      </c>
      <c r="Q21" s="30" t="str">
        <f>IF(COUNTIFS('Tracking - SPRI - Technical Doc'!$F21:$I21,Q$2),"x","")</f>
        <v/>
      </c>
      <c r="R21" s="30" t="str">
        <f>IF(COUNTIFS('Tracking - SPRI - Technical Doc'!$F21:$I21,R$2),"x","")</f>
        <v/>
      </c>
      <c r="S21" s="30" t="str">
        <f>IF(COUNTIFS('Tracking - SPRI - Technical Doc'!$F21:$I21,S$2),"x","")</f>
        <v/>
      </c>
      <c r="T21" s="30" t="str">
        <f>IF(COUNTIFS('Tracking - SPRI - Technical Doc'!$F21:$I21,T$2),"x","")</f>
        <v/>
      </c>
      <c r="U21" s="30" t="str">
        <f>IF(COUNTIFS('Tracking - SPRI - Technical Doc'!$F21:$I21,U$2),"x","")</f>
        <v/>
      </c>
      <c r="V21" s="30" t="str">
        <f>IF(COUNTIFS('Tracking - SPRI - Technical Doc'!$F21:$I21,V$2),"x","")</f>
        <v/>
      </c>
      <c r="W21" s="30" t="str">
        <f>IF(COUNTIFS('Tracking - SPRI - Technical Doc'!$F21:$I21,W$2),"x","")</f>
        <v/>
      </c>
      <c r="X21" s="30" t="str">
        <f>IF(COUNTIFS('Tracking - SPRI - Technical Doc'!$F21:$I21,X$2),"x","")</f>
        <v/>
      </c>
      <c r="Y21" s="30" t="str">
        <f>IF(COUNTIFS('Tracking - SPRI - Technical Doc'!$F21:$I21,Y$2),"x","")</f>
        <v/>
      </c>
      <c r="Z21" s="30" t="str">
        <f>IF(COUNTIFS('Tracking - SPRI - Technical Doc'!$F21:$I21,Z$2),"x","")</f>
        <v/>
      </c>
      <c r="AA21" s="30" t="str">
        <f>IF(COUNTIFS('Tracking - SPRI - Technical Doc'!$F21:$I21,AA$2),"x","")</f>
        <v/>
      </c>
      <c r="AB21" s="30" t="str">
        <f>IF(COUNTIFS('Tracking - SPRI - Technical Doc'!$F21:$I21,AB$2),"x","")</f>
        <v/>
      </c>
      <c r="AC21" s="30" t="str">
        <f>IF(COUNTIFS('Tracking - SPRI - Technical Doc'!$F21:$I21,AC$2),"x","")</f>
        <v/>
      </c>
      <c r="AD21" s="30" t="str">
        <f>IF(COUNTIFS('Tracking - SPRI - Technical Doc'!$F21:$I21,AD$2),"x","")</f>
        <v/>
      </c>
      <c r="AE21" s="30" t="str">
        <f>IF(COUNTIFS('Tracking - SPRI - Technical Doc'!$F21:$I21,AE$2),"x","")</f>
        <v/>
      </c>
      <c r="AF21" s="30" t="str">
        <f>IF(COUNTIFS('Tracking - SPRI - Technical Doc'!$F21:$I21,AF$2),"x","")</f>
        <v/>
      </c>
      <c r="AG21" s="30" t="str">
        <f>IF(COUNTIFS('Tracking - SPRI - Technical Doc'!$F21:$I21,AG$2),"x","")</f>
        <v/>
      </c>
      <c r="AH21" s="30" t="str">
        <f>IF(COUNTIFS('Tracking - SPRI - Technical Doc'!$F21:$I21,AH$2),"x","")</f>
        <v/>
      </c>
      <c r="AI21" s="30" t="str">
        <f>IF(COUNTIFS('Tracking - SPRI - Technical Doc'!$F21:$I21,AI$2),"x","")</f>
        <v>x</v>
      </c>
      <c r="AJ21" s="30" t="str">
        <f>IF(COUNTIFS('Tracking - SPRI - Technical Doc'!$F21:$I21,AJ$2),"x","")</f>
        <v/>
      </c>
      <c r="AK21" s="30" t="str">
        <f>IF(COUNTIFS('Tracking - SPRI - Technical Doc'!$F21:$I21,AK$2),"x","")</f>
        <v/>
      </c>
      <c r="AL21" s="30" t="str">
        <f>IF(COUNTIFS('Tracking - SPRI - Technical Doc'!$F21:$I21,AL$2),"x","")</f>
        <v/>
      </c>
      <c r="AM21" s="30" t="str">
        <f>IF(COUNTIFS('Tracking - SPRI - Technical Doc'!$F21:$I21,AM$2),"x","")</f>
        <v/>
      </c>
      <c r="AN21" s="30" t="str">
        <f>IF(COUNTIFS('Tracking - SPRI - Technical Doc'!$F21:$I21,AN$2),"x","")</f>
        <v/>
      </c>
      <c r="AO21" s="30" t="str">
        <f>IF(COUNTIFS('Tracking - SPRI - Technical Doc'!$F21:$I21,AO$2),"x","")</f>
        <v/>
      </c>
      <c r="AP21" s="30" t="str">
        <f>IF(COUNTIFS('Tracking - SPRI - Technical Doc'!$F21:$I21,AP$2),"x","")</f>
        <v/>
      </c>
      <c r="AQ21" s="30" t="str">
        <f>IF(COUNTIFS('Tracking - SPRI - Technical Doc'!$F21:$I21,AQ$2),"x","")</f>
        <v/>
      </c>
      <c r="AR21" s="30" t="str">
        <f>IF(COUNTIFS('Tracking - SPRI - Technical Doc'!$F21:$I21,AR$2),"x","")</f>
        <v/>
      </c>
      <c r="AS21" s="30" t="str">
        <f>IF(COUNTIFS('Tracking - SPRI - Technical Doc'!$F21:$I21,AS$2),"x","")</f>
        <v/>
      </c>
      <c r="AT21" s="30" t="str">
        <f>IF(COUNTIFS('Tracking - SPRI - Technical Doc'!$F21:$I21,AT$2),"x","")</f>
        <v/>
      </c>
      <c r="AU21" s="30" t="str">
        <f>IF(COUNTIFS('Tracking - SPRI - Technical Doc'!$F21:$I21,AU$2),"x","")</f>
        <v/>
      </c>
      <c r="AV21" s="31" t="str">
        <f>IF(COUNTIFS('Tracking - SPRI - Technical Doc'!$F21:$I21,AV$2),"x","")</f>
        <v/>
      </c>
      <c r="AW21" s="31" t="str">
        <f>IF(COUNTIFS('Tracking - SPRI - Technical Doc'!$F21:$I21,AW$2),"x","")</f>
        <v/>
      </c>
      <c r="AX21" s="31" t="str">
        <f>IF(COUNTIFS('Tracking - SPRI - Technical Doc'!$F21:$I21,AX$2),"x","")</f>
        <v/>
      </c>
      <c r="AY21" s="31" t="str">
        <f>IF(COUNTIFS('Tracking - SPRI - Technical Doc'!$F21:$I21,AY$2),"x","")</f>
        <v/>
      </c>
      <c r="AZ21" s="31" t="str">
        <f>IF(COUNTIFS('Tracking - SPRI - Technical Doc'!$F21:$I21,AZ$2),"x","")</f>
        <v/>
      </c>
      <c r="BA21" s="31" t="str">
        <f>IF(COUNTIFS('Tracking - SPRI - Technical Doc'!$F21:$I21,BA$2),"x","")</f>
        <v/>
      </c>
      <c r="BB21" s="31" t="str">
        <f>IF(COUNTIFS('Tracking - SPRI - Technical Doc'!$F21:$I21,BB$2),"x","")</f>
        <v/>
      </c>
      <c r="BC21" s="31" t="str">
        <f>IF(COUNTIFS('Tracking - SPRI - Technical Doc'!$F21:$I21,BC$2),"x","")</f>
        <v/>
      </c>
      <c r="BD21" s="31" t="str">
        <f>IF(COUNTIFS('Tracking - SPRI - Technical Doc'!$F21:$I21,BD$2),"x","")</f>
        <v/>
      </c>
      <c r="BE21" s="31" t="str">
        <f>IF(COUNTIFS('Tracking - SPRI - Technical Doc'!$F21:$I21,BE$2),"x","")</f>
        <v/>
      </c>
      <c r="BF21" s="31" t="str">
        <f>IF(COUNTIFS('Tracking - SPRI - Technical Doc'!$F21:$I21,BF$2),"x","")</f>
        <v/>
      </c>
      <c r="BG21" s="31" t="str">
        <f>IF(COUNTIFS('Tracking - SPRI - Technical Doc'!$F21:$I21,BG$2),"x","")</f>
        <v/>
      </c>
      <c r="BH21" s="31" t="str">
        <f>IF(COUNTIFS('Tracking - SPRI - Technical Doc'!$F21:$I21,BH$2),"x","")</f>
        <v/>
      </c>
      <c r="BI21" s="31" t="str">
        <f>IF(COUNTIFS('Tracking - SPRI - Technical Doc'!$F21:$I21,BI$2),"x","")</f>
        <v/>
      </c>
      <c r="BJ21" s="31" t="str">
        <f>IF(COUNTIFS('Tracking - SPRI - Technical Doc'!$F21:$I21,BJ$2),"x","")</f>
        <v/>
      </c>
      <c r="BK21" s="31" t="str">
        <f>IF(COUNTIFS('Tracking - SPRI - Technical Doc'!$F21:$I21,BK$2),"x","")</f>
        <v/>
      </c>
      <c r="BL21" s="31" t="str">
        <f>IF(COUNTIFS('Tracking - SPRI - Technical Doc'!$F21:$I21,BL$2),"x","")</f>
        <v/>
      </c>
      <c r="BM21" s="31" t="str">
        <f>IF(COUNTIFS('Tracking - SPRI - Technical Doc'!$F21:$I21,BM$2),"x","")</f>
        <v/>
      </c>
      <c r="BN21" s="31" t="str">
        <f>IF(COUNTIFS('Tracking - SPRI - Technical Doc'!$F21:$I21,BN$2),"x","")</f>
        <v/>
      </c>
      <c r="BO21" s="31" t="str">
        <f>IF(COUNTIFS('Tracking - SPRI - Technical Doc'!$F21:$I21,BO$2),"x","")</f>
        <v/>
      </c>
      <c r="BP21" s="31" t="str">
        <f>IF(COUNTIFS('Tracking - SPRI - Technical Doc'!$F21:$I21,BP$2),"x","")</f>
        <v/>
      </c>
      <c r="BQ21" s="31" t="str">
        <f>IF(COUNTIFS('Tracking - SPRI - Technical Doc'!$F21:$I21,BQ$2),"x","")</f>
        <v/>
      </c>
      <c r="BR21" s="31" t="str">
        <f>IF(COUNTIFS('Tracking - SPRI - Technical Doc'!$F21:$I21,BR$2),"x","")</f>
        <v/>
      </c>
      <c r="BS21" s="31" t="str">
        <f>IF(COUNTIFS('Tracking - SPRI - Technical Doc'!$F21:$I21,BS$2),"x","")</f>
        <v/>
      </c>
      <c r="BT21" s="31" t="str">
        <f>IF(COUNTIFS('Tracking - SPRI - Technical Doc'!$F21:$I21,BT$2),"x","")</f>
        <v/>
      </c>
    </row>
    <row r="22" spans="1:72" ht="32" customHeight="1" x14ac:dyDescent="0.15">
      <c r="A22" s="10" t="str">
        <f>'Tracking - SPRI - Technical Doc'!$B22</f>
        <v>Industry Information Bulletin 1-12: FM 4470 Executive Summary and Attachments</v>
      </c>
      <c r="B22" s="11" t="str">
        <f ca="1">IF(YEAR(NOW())-YEAR('Tracking - SPRI - Technical Doc'!E22)&gt;4,"x","")</f>
        <v>x</v>
      </c>
      <c r="C22" s="12" t="str">
        <f>IF('Tracking - SPRI - Technical Doc'!$C22="s","x","")</f>
        <v/>
      </c>
      <c r="D22" s="12" t="str">
        <f>IF('Tracking - SPRI - Technical Doc'!$C22="r","x","")</f>
        <v/>
      </c>
      <c r="E22" s="12" t="str">
        <f>IF('Tracking - SPRI - Technical Doc'!$C22="w","x","")</f>
        <v/>
      </c>
      <c r="F22" s="12" t="str">
        <f>IF('Tracking - SPRI - Technical Doc'!$C22="b","x","")</f>
        <v>x</v>
      </c>
      <c r="G22" s="12" t="str">
        <f>IF('Tracking - SPRI - Technical Doc'!$C22="p","x","")</f>
        <v/>
      </c>
      <c r="H22" s="12" t="str">
        <f>IF('Tracking - SPRI - Technical Doc'!$C22="a","x","")</f>
        <v/>
      </c>
      <c r="I22" s="30" t="str">
        <f>IF(COUNTIFS('Tracking - SPRI - Technical Doc'!$F22:$I22,I$2),"x","")</f>
        <v/>
      </c>
      <c r="J22" s="30" t="str">
        <f>IF(COUNTIFS('Tracking - SPRI - Technical Doc'!$F22:$I22,J$2),"x","")</f>
        <v/>
      </c>
      <c r="K22" s="30" t="str">
        <f>IF(COUNTIFS('Tracking - SPRI - Technical Doc'!$F22:$I22,K$2),"x","")</f>
        <v/>
      </c>
      <c r="L22" s="30" t="str">
        <f>IF(COUNTIFS('Tracking - SPRI - Technical Doc'!$F22:$I22,L$2),"x","")</f>
        <v>x</v>
      </c>
      <c r="M22" s="30" t="str">
        <f>IF(COUNTIFS('Tracking - SPRI - Technical Doc'!$F22:$I22,M$2),"x","")</f>
        <v/>
      </c>
      <c r="N22" s="30" t="str">
        <f>IF(COUNTIFS('Tracking - SPRI - Technical Doc'!$F22:$I22,N$2),"x","")</f>
        <v/>
      </c>
      <c r="O22" s="30" t="str">
        <f>IF(COUNTIFS('Tracking - SPRI - Technical Doc'!$F22:$I22,O$2),"x","")</f>
        <v/>
      </c>
      <c r="P22" s="30" t="str">
        <f>IF(COUNTIFS('Tracking - SPRI - Technical Doc'!$F22:$I22,P$2),"x","")</f>
        <v/>
      </c>
      <c r="Q22" s="30" t="str">
        <f>IF(COUNTIFS('Tracking - SPRI - Technical Doc'!$F22:$I22,Q$2),"x","")</f>
        <v/>
      </c>
      <c r="R22" s="30" t="str">
        <f>IF(COUNTIFS('Tracking - SPRI - Technical Doc'!$F22:$I22,R$2),"x","")</f>
        <v/>
      </c>
      <c r="S22" s="30" t="str">
        <f>IF(COUNTIFS('Tracking - SPRI - Technical Doc'!$F22:$I22,S$2),"x","")</f>
        <v/>
      </c>
      <c r="T22" s="30" t="str">
        <f>IF(COUNTIFS('Tracking - SPRI - Technical Doc'!$F22:$I22,T$2),"x","")</f>
        <v/>
      </c>
      <c r="U22" s="30" t="str">
        <f>IF(COUNTIFS('Tracking - SPRI - Technical Doc'!$F22:$I22,U$2),"x","")</f>
        <v/>
      </c>
      <c r="V22" s="30" t="str">
        <f>IF(COUNTIFS('Tracking - SPRI - Technical Doc'!$F22:$I22,V$2),"x","")</f>
        <v/>
      </c>
      <c r="W22" s="30" t="str">
        <f>IF(COUNTIFS('Tracking - SPRI - Technical Doc'!$F22:$I22,W$2),"x","")</f>
        <v/>
      </c>
      <c r="X22" s="30" t="str">
        <f>IF(COUNTIFS('Tracking - SPRI - Technical Doc'!$F22:$I22,X$2),"x","")</f>
        <v/>
      </c>
      <c r="Y22" s="30" t="str">
        <f>IF(COUNTIFS('Tracking - SPRI - Technical Doc'!$F22:$I22,Y$2),"x","")</f>
        <v/>
      </c>
      <c r="Z22" s="30" t="str">
        <f>IF(COUNTIFS('Tracking - SPRI - Technical Doc'!$F22:$I22,Z$2),"x","")</f>
        <v/>
      </c>
      <c r="AA22" s="30" t="str">
        <f>IF(COUNTIFS('Tracking - SPRI - Technical Doc'!$F22:$I22,AA$2),"x","")</f>
        <v/>
      </c>
      <c r="AB22" s="30" t="str">
        <f>IF(COUNTIFS('Tracking - SPRI - Technical Doc'!$F22:$I22,AB$2),"x","")</f>
        <v/>
      </c>
      <c r="AC22" s="30" t="str">
        <f>IF(COUNTIFS('Tracking - SPRI - Technical Doc'!$F22:$I22,AC$2),"x","")</f>
        <v/>
      </c>
      <c r="AD22" s="30" t="str">
        <f>IF(COUNTIFS('Tracking - SPRI - Technical Doc'!$F22:$I22,AD$2),"x","")</f>
        <v/>
      </c>
      <c r="AE22" s="30" t="str">
        <f>IF(COUNTIFS('Tracking - SPRI - Technical Doc'!$F22:$I22,AE$2),"x","")</f>
        <v/>
      </c>
      <c r="AF22" s="30" t="str">
        <f>IF(COUNTIFS('Tracking - SPRI - Technical Doc'!$F22:$I22,AF$2),"x","")</f>
        <v/>
      </c>
      <c r="AG22" s="30" t="str">
        <f>IF(COUNTIFS('Tracking - SPRI - Technical Doc'!$F22:$I22,AG$2),"x","")</f>
        <v/>
      </c>
      <c r="AH22" s="30" t="str">
        <f>IF(COUNTIFS('Tracking - SPRI - Technical Doc'!$F22:$I22,AH$2),"x","")</f>
        <v/>
      </c>
      <c r="AI22" s="30" t="str">
        <f>IF(COUNTIFS('Tracking - SPRI - Technical Doc'!$F22:$I22,AI$2),"x","")</f>
        <v/>
      </c>
      <c r="AJ22" s="30" t="str">
        <f>IF(COUNTIFS('Tracking - SPRI - Technical Doc'!$F22:$I22,AJ$2),"x","")</f>
        <v>x</v>
      </c>
      <c r="AK22" s="30" t="str">
        <f>IF(COUNTIFS('Tracking - SPRI - Technical Doc'!$F22:$I22,AK$2),"x","")</f>
        <v/>
      </c>
      <c r="AL22" s="30" t="str">
        <f>IF(COUNTIFS('Tracking - SPRI - Technical Doc'!$F22:$I22,AL$2),"x","")</f>
        <v/>
      </c>
      <c r="AM22" s="30" t="str">
        <f>IF(COUNTIFS('Tracking - SPRI - Technical Doc'!$F22:$I22,AM$2),"x","")</f>
        <v>x</v>
      </c>
      <c r="AN22" s="30" t="str">
        <f>IF(COUNTIFS('Tracking - SPRI - Technical Doc'!$F22:$I22,AN$2),"x","")</f>
        <v/>
      </c>
      <c r="AO22" s="30" t="str">
        <f>IF(COUNTIFS('Tracking - SPRI - Technical Doc'!$F22:$I22,AO$2),"x","")</f>
        <v/>
      </c>
      <c r="AP22" s="30" t="str">
        <f>IF(COUNTIFS('Tracking - SPRI - Technical Doc'!$F22:$I22,AP$2),"x","")</f>
        <v/>
      </c>
      <c r="AQ22" s="30" t="str">
        <f>IF(COUNTIFS('Tracking - SPRI - Technical Doc'!$F22:$I22,AQ$2),"x","")</f>
        <v/>
      </c>
      <c r="AR22" s="30" t="str">
        <f>IF(COUNTIFS('Tracking - SPRI - Technical Doc'!$F22:$I22,AR$2),"x","")</f>
        <v/>
      </c>
      <c r="AS22" s="30" t="str">
        <f>IF(COUNTIFS('Tracking - SPRI - Technical Doc'!$F22:$I22,AS$2),"x","")</f>
        <v/>
      </c>
      <c r="AT22" s="30" t="str">
        <f>IF(COUNTIFS('Tracking - SPRI - Technical Doc'!$F22:$I22,AT$2),"x","")</f>
        <v/>
      </c>
      <c r="AU22" s="30" t="str">
        <f>IF(COUNTIFS('Tracking - SPRI - Technical Doc'!$F22:$I22,AU$2),"x","")</f>
        <v/>
      </c>
      <c r="AV22" s="31" t="str">
        <f>IF(COUNTIFS('Tracking - SPRI - Technical Doc'!$F22:$I22,AV$2),"x","")</f>
        <v/>
      </c>
      <c r="AW22" s="31" t="str">
        <f>IF(COUNTIFS('Tracking - SPRI - Technical Doc'!$F22:$I22,AW$2),"x","")</f>
        <v/>
      </c>
      <c r="AX22" s="31" t="str">
        <f>IF(COUNTIFS('Tracking - SPRI - Technical Doc'!$F22:$I22,AX$2),"x","")</f>
        <v/>
      </c>
      <c r="AY22" s="31" t="str">
        <f>IF(COUNTIFS('Tracking - SPRI - Technical Doc'!$F22:$I22,AY$2),"x","")</f>
        <v/>
      </c>
      <c r="AZ22" s="31" t="str">
        <f>IF(COUNTIFS('Tracking - SPRI - Technical Doc'!$F22:$I22,AZ$2),"x","")</f>
        <v/>
      </c>
      <c r="BA22" s="31" t="str">
        <f>IF(COUNTIFS('Tracking - SPRI - Technical Doc'!$F22:$I22,BA$2),"x","")</f>
        <v/>
      </c>
      <c r="BB22" s="31" t="str">
        <f>IF(COUNTIFS('Tracking - SPRI - Technical Doc'!$F22:$I22,BB$2),"x","")</f>
        <v/>
      </c>
      <c r="BC22" s="31" t="str">
        <f>IF(COUNTIFS('Tracking - SPRI - Technical Doc'!$F22:$I22,BC$2),"x","")</f>
        <v/>
      </c>
      <c r="BD22" s="31" t="str">
        <f>IF(COUNTIFS('Tracking - SPRI - Technical Doc'!$F22:$I22,BD$2),"x","")</f>
        <v/>
      </c>
      <c r="BE22" s="31" t="str">
        <f>IF(COUNTIFS('Tracking - SPRI - Technical Doc'!$F22:$I22,BE$2),"x","")</f>
        <v/>
      </c>
      <c r="BF22" s="31" t="str">
        <f>IF(COUNTIFS('Tracking - SPRI - Technical Doc'!$F22:$I22,BF$2),"x","")</f>
        <v/>
      </c>
      <c r="BG22" s="31" t="str">
        <f>IF(COUNTIFS('Tracking - SPRI - Technical Doc'!$F22:$I22,BG$2),"x","")</f>
        <v/>
      </c>
      <c r="BH22" s="31" t="str">
        <f>IF(COUNTIFS('Tracking - SPRI - Technical Doc'!$F22:$I22,BH$2),"x","")</f>
        <v/>
      </c>
      <c r="BI22" s="31" t="str">
        <f>IF(COUNTIFS('Tracking - SPRI - Technical Doc'!$F22:$I22,BI$2),"x","")</f>
        <v/>
      </c>
      <c r="BJ22" s="31" t="str">
        <f>IF(COUNTIFS('Tracking - SPRI - Technical Doc'!$F22:$I22,BJ$2),"x","")</f>
        <v/>
      </c>
      <c r="BK22" s="31" t="str">
        <f>IF(COUNTIFS('Tracking - SPRI - Technical Doc'!$F22:$I22,BK$2),"x","")</f>
        <v/>
      </c>
      <c r="BL22" s="31" t="str">
        <f>IF(COUNTIFS('Tracking - SPRI - Technical Doc'!$F22:$I22,BL$2),"x","")</f>
        <v/>
      </c>
      <c r="BM22" s="31" t="str">
        <f>IF(COUNTIFS('Tracking - SPRI - Technical Doc'!$F22:$I22,BM$2),"x","")</f>
        <v/>
      </c>
      <c r="BN22" s="31" t="str">
        <f>IF(COUNTIFS('Tracking - SPRI - Technical Doc'!$F22:$I22,BN$2),"x","")</f>
        <v/>
      </c>
      <c r="BO22" s="31" t="str">
        <f>IF(COUNTIFS('Tracking - SPRI - Technical Doc'!$F22:$I22,BO$2),"x","")</f>
        <v/>
      </c>
      <c r="BP22" s="31" t="str">
        <f>IF(COUNTIFS('Tracking - SPRI - Technical Doc'!$F22:$I22,BP$2),"x","")</f>
        <v/>
      </c>
      <c r="BQ22" s="31" t="str">
        <f>IF(COUNTIFS('Tracking - SPRI - Technical Doc'!$F22:$I22,BQ$2),"x","")</f>
        <v/>
      </c>
      <c r="BR22" s="31" t="str">
        <f>IF(COUNTIFS('Tracking - SPRI - Technical Doc'!$F22:$I22,BR$2),"x","")</f>
        <v/>
      </c>
      <c r="BS22" s="31" t="str">
        <f>IF(COUNTIFS('Tracking - SPRI - Technical Doc'!$F22:$I22,BS$2),"x","")</f>
        <v/>
      </c>
      <c r="BT22" s="31" t="str">
        <f>IF(COUNTIFS('Tracking - SPRI - Technical Doc'!$F22:$I22,BT$2),"x","")</f>
        <v/>
      </c>
    </row>
    <row r="23" spans="1:72" ht="32" customHeight="1" x14ac:dyDescent="0.15">
      <c r="A23" s="10" t="str">
        <f>'Tracking - SPRI - Technical Doc'!$B23</f>
        <v>Industry Information Bulletin: SPRI Response to RCI-TA-003-2013 “Issues with ANSI/SPRI ES-1”</v>
      </c>
      <c r="B23" s="11" t="str">
        <f ca="1">IF(YEAR(NOW())-YEAR('Tracking - SPRI - Technical Doc'!E23)&gt;4,"x","")</f>
        <v>x</v>
      </c>
      <c r="C23" s="12" t="str">
        <f>IF('Tracking - SPRI - Technical Doc'!$C23="s","x","")</f>
        <v/>
      </c>
      <c r="D23" s="12" t="str">
        <f>IF('Tracking - SPRI - Technical Doc'!$C23="r","x","")</f>
        <v/>
      </c>
      <c r="E23" s="12" t="str">
        <f>IF('Tracking - SPRI - Technical Doc'!$C23="w","x","")</f>
        <v/>
      </c>
      <c r="F23" s="12" t="str">
        <f>IF('Tracking - SPRI - Technical Doc'!$C23="b","x","")</f>
        <v>x</v>
      </c>
      <c r="G23" s="12" t="str">
        <f>IF('Tracking - SPRI - Technical Doc'!$C23="p","x","")</f>
        <v/>
      </c>
      <c r="H23" s="12" t="str">
        <f>IF('Tracking - SPRI - Technical Doc'!$C23="a","x","")</f>
        <v/>
      </c>
      <c r="I23" s="30" t="str">
        <f>IF(COUNTIFS('Tracking - SPRI - Technical Doc'!$F23:$I23,I$2),"x","")</f>
        <v/>
      </c>
      <c r="J23" s="30" t="str">
        <f>IF(COUNTIFS('Tracking - SPRI - Technical Doc'!$F23:$I23,J$2),"x","")</f>
        <v/>
      </c>
      <c r="K23" s="30" t="str">
        <f>IF(COUNTIFS('Tracking - SPRI - Technical Doc'!$F23:$I23,K$2),"x","")</f>
        <v/>
      </c>
      <c r="L23" s="30" t="str">
        <f>IF(COUNTIFS('Tracking - SPRI - Technical Doc'!$F23:$I23,L$2),"x","")</f>
        <v/>
      </c>
      <c r="M23" s="30" t="str">
        <f>IF(COUNTIFS('Tracking - SPRI - Technical Doc'!$F23:$I23,M$2),"x","")</f>
        <v/>
      </c>
      <c r="N23" s="30" t="str">
        <f>IF(COUNTIFS('Tracking - SPRI - Technical Doc'!$F23:$I23,N$2),"x","")</f>
        <v/>
      </c>
      <c r="O23" s="30" t="str">
        <f>IF(COUNTIFS('Tracking - SPRI - Technical Doc'!$F23:$I23,O$2),"x","")</f>
        <v/>
      </c>
      <c r="P23" s="30" t="str">
        <f>IF(COUNTIFS('Tracking - SPRI - Technical Doc'!$F23:$I23,P$2),"x","")</f>
        <v/>
      </c>
      <c r="Q23" s="30" t="str">
        <f>IF(COUNTIFS('Tracking - SPRI - Technical Doc'!$F23:$I23,Q$2),"x","")</f>
        <v>x</v>
      </c>
      <c r="R23" s="30" t="str">
        <f>IF(COUNTIFS('Tracking - SPRI - Technical Doc'!$F23:$I23,R$2),"x","")</f>
        <v/>
      </c>
      <c r="S23" s="30" t="str">
        <f>IF(COUNTIFS('Tracking - SPRI - Technical Doc'!$F23:$I23,S$2),"x","")</f>
        <v/>
      </c>
      <c r="T23" s="30" t="str">
        <f>IF(COUNTIFS('Tracking - SPRI - Technical Doc'!$F23:$I23,T$2),"x","")</f>
        <v/>
      </c>
      <c r="U23" s="30" t="str">
        <f>IF(COUNTIFS('Tracking - SPRI - Technical Doc'!$F23:$I23,U$2),"x","")</f>
        <v/>
      </c>
      <c r="V23" s="30" t="str">
        <f>IF(COUNTIFS('Tracking - SPRI - Technical Doc'!$F23:$I23,V$2),"x","")</f>
        <v/>
      </c>
      <c r="W23" s="30" t="str">
        <f>IF(COUNTIFS('Tracking - SPRI - Technical Doc'!$F23:$I23,W$2),"x","")</f>
        <v/>
      </c>
      <c r="X23" s="30" t="str">
        <f>IF(COUNTIFS('Tracking - SPRI - Technical Doc'!$F23:$I23,X$2),"x","")</f>
        <v/>
      </c>
      <c r="Y23" s="30" t="str">
        <f>IF(COUNTIFS('Tracking - SPRI - Technical Doc'!$F23:$I23,Y$2),"x","")</f>
        <v/>
      </c>
      <c r="Z23" s="30" t="str">
        <f>IF(COUNTIFS('Tracking - SPRI - Technical Doc'!$F23:$I23,Z$2),"x","")</f>
        <v/>
      </c>
      <c r="AA23" s="30" t="str">
        <f>IF(COUNTIFS('Tracking - SPRI - Technical Doc'!$F23:$I23,AA$2),"x","")</f>
        <v/>
      </c>
      <c r="AB23" s="30" t="str">
        <f>IF(COUNTIFS('Tracking - SPRI - Technical Doc'!$F23:$I23,AB$2),"x","")</f>
        <v/>
      </c>
      <c r="AC23" s="30" t="str">
        <f>IF(COUNTIFS('Tracking - SPRI - Technical Doc'!$F23:$I23,AC$2),"x","")</f>
        <v/>
      </c>
      <c r="AD23" s="30" t="str">
        <f>IF(COUNTIFS('Tracking - SPRI - Technical Doc'!$F23:$I23,AD$2),"x","")</f>
        <v/>
      </c>
      <c r="AE23" s="30" t="str">
        <f>IF(COUNTIFS('Tracking - SPRI - Technical Doc'!$F23:$I23,AE$2),"x","")</f>
        <v/>
      </c>
      <c r="AF23" s="30" t="str">
        <f>IF(COUNTIFS('Tracking - SPRI - Technical Doc'!$F23:$I23,AF$2),"x","")</f>
        <v/>
      </c>
      <c r="AG23" s="30" t="str">
        <f>IF(COUNTIFS('Tracking - SPRI - Technical Doc'!$F23:$I23,AG$2),"x","")</f>
        <v/>
      </c>
      <c r="AH23" s="30" t="str">
        <f>IF(COUNTIFS('Tracking - SPRI - Technical Doc'!$F23:$I23,AH$2),"x","")</f>
        <v/>
      </c>
      <c r="AI23" s="30" t="str">
        <f>IF(COUNTIFS('Tracking - SPRI - Technical Doc'!$F23:$I23,AI$2),"x","")</f>
        <v/>
      </c>
      <c r="AJ23" s="30" t="str">
        <f>IF(COUNTIFS('Tracking - SPRI - Technical Doc'!$F23:$I23,AJ$2),"x","")</f>
        <v/>
      </c>
      <c r="AK23" s="30" t="str">
        <f>IF(COUNTIFS('Tracking - SPRI - Technical Doc'!$F23:$I23,AK$2),"x","")</f>
        <v/>
      </c>
      <c r="AL23" s="30" t="str">
        <f>IF(COUNTIFS('Tracking - SPRI - Technical Doc'!$F23:$I23,AL$2),"x","")</f>
        <v/>
      </c>
      <c r="AM23" s="30" t="str">
        <f>IF(COUNTIFS('Tracking - SPRI - Technical Doc'!$F23:$I23,AM$2),"x","")</f>
        <v>x</v>
      </c>
      <c r="AN23" s="30" t="str">
        <f>IF(COUNTIFS('Tracking - SPRI - Technical Doc'!$F23:$I23,AN$2),"x","")</f>
        <v/>
      </c>
      <c r="AO23" s="30" t="str">
        <f>IF(COUNTIFS('Tracking - SPRI - Technical Doc'!$F23:$I23,AO$2),"x","")</f>
        <v/>
      </c>
      <c r="AP23" s="30" t="str">
        <f>IF(COUNTIFS('Tracking - SPRI - Technical Doc'!$F23:$I23,AP$2),"x","")</f>
        <v/>
      </c>
      <c r="AQ23" s="30" t="str">
        <f>IF(COUNTIFS('Tracking - SPRI - Technical Doc'!$F23:$I23,AQ$2),"x","")</f>
        <v/>
      </c>
      <c r="AR23" s="30" t="str">
        <f>IF(COUNTIFS('Tracking - SPRI - Technical Doc'!$F23:$I23,AR$2),"x","")</f>
        <v/>
      </c>
      <c r="AS23" s="30" t="str">
        <f>IF(COUNTIFS('Tracking - SPRI - Technical Doc'!$F23:$I23,AS$2),"x","")</f>
        <v/>
      </c>
      <c r="AT23" s="30" t="str">
        <f>IF(COUNTIFS('Tracking - SPRI - Technical Doc'!$F23:$I23,AT$2),"x","")</f>
        <v/>
      </c>
      <c r="AU23" s="30" t="str">
        <f>IF(COUNTIFS('Tracking - SPRI - Technical Doc'!$F23:$I23,AU$2),"x","")</f>
        <v>x</v>
      </c>
      <c r="AV23" s="31" t="str">
        <f>IF(COUNTIFS('Tracking - SPRI - Technical Doc'!$F23:$I23,AV$2),"x","")</f>
        <v/>
      </c>
      <c r="AW23" s="31" t="str">
        <f>IF(COUNTIFS('Tracking - SPRI - Technical Doc'!$F23:$I23,AW$2),"x","")</f>
        <v/>
      </c>
      <c r="AX23" s="31" t="str">
        <f>IF(COUNTIFS('Tracking - SPRI - Technical Doc'!$F23:$I23,AX$2),"x","")</f>
        <v/>
      </c>
      <c r="AY23" s="31" t="str">
        <f>IF(COUNTIFS('Tracking - SPRI - Technical Doc'!$F23:$I23,AY$2),"x","")</f>
        <v/>
      </c>
      <c r="AZ23" s="31" t="str">
        <f>IF(COUNTIFS('Tracking - SPRI - Technical Doc'!$F23:$I23,AZ$2),"x","")</f>
        <v/>
      </c>
      <c r="BA23" s="31" t="str">
        <f>IF(COUNTIFS('Tracking - SPRI - Technical Doc'!$F23:$I23,BA$2),"x","")</f>
        <v/>
      </c>
      <c r="BB23" s="31" t="str">
        <f>IF(COUNTIFS('Tracking - SPRI - Technical Doc'!$F23:$I23,BB$2),"x","")</f>
        <v/>
      </c>
      <c r="BC23" s="31" t="str">
        <f>IF(COUNTIFS('Tracking - SPRI - Technical Doc'!$F23:$I23,BC$2),"x","")</f>
        <v/>
      </c>
      <c r="BD23" s="31" t="str">
        <f>IF(COUNTIFS('Tracking - SPRI - Technical Doc'!$F23:$I23,BD$2),"x","")</f>
        <v/>
      </c>
      <c r="BE23" s="31" t="str">
        <f>IF(COUNTIFS('Tracking - SPRI - Technical Doc'!$F23:$I23,BE$2),"x","")</f>
        <v/>
      </c>
      <c r="BF23" s="31" t="str">
        <f>IF(COUNTIFS('Tracking - SPRI - Technical Doc'!$F23:$I23,BF$2),"x","")</f>
        <v/>
      </c>
      <c r="BG23" s="31" t="str">
        <f>IF(COUNTIFS('Tracking - SPRI - Technical Doc'!$F23:$I23,BG$2),"x","")</f>
        <v/>
      </c>
      <c r="BH23" s="31" t="str">
        <f>IF(COUNTIFS('Tracking - SPRI - Technical Doc'!$F23:$I23,BH$2),"x","")</f>
        <v/>
      </c>
      <c r="BI23" s="31" t="str">
        <f>IF(COUNTIFS('Tracking - SPRI - Technical Doc'!$F23:$I23,BI$2),"x","")</f>
        <v/>
      </c>
      <c r="BJ23" s="31" t="str">
        <f>IF(COUNTIFS('Tracking - SPRI - Technical Doc'!$F23:$I23,BJ$2),"x","")</f>
        <v/>
      </c>
      <c r="BK23" s="31" t="str">
        <f>IF(COUNTIFS('Tracking - SPRI - Technical Doc'!$F23:$I23,BK$2),"x","")</f>
        <v/>
      </c>
      <c r="BL23" s="31" t="str">
        <f>IF(COUNTIFS('Tracking - SPRI - Technical Doc'!$F23:$I23,BL$2),"x","")</f>
        <v/>
      </c>
      <c r="BM23" s="31" t="str">
        <f>IF(COUNTIFS('Tracking - SPRI - Technical Doc'!$F23:$I23,BM$2),"x","")</f>
        <v/>
      </c>
      <c r="BN23" s="31" t="str">
        <f>IF(COUNTIFS('Tracking - SPRI - Technical Doc'!$F23:$I23,BN$2),"x","")</f>
        <v/>
      </c>
      <c r="BO23" s="31" t="str">
        <f>IF(COUNTIFS('Tracking - SPRI - Technical Doc'!$F23:$I23,BO$2),"x","")</f>
        <v/>
      </c>
      <c r="BP23" s="31" t="str">
        <f>IF(COUNTIFS('Tracking - SPRI - Technical Doc'!$F23:$I23,BP$2),"x","")</f>
        <v/>
      </c>
      <c r="BQ23" s="31" t="str">
        <f>IF(COUNTIFS('Tracking - SPRI - Technical Doc'!$F23:$I23,BQ$2),"x","")</f>
        <v/>
      </c>
      <c r="BR23" s="31" t="str">
        <f>IF(COUNTIFS('Tracking - SPRI - Technical Doc'!$F23:$I23,BR$2),"x","")</f>
        <v/>
      </c>
      <c r="BS23" s="31" t="str">
        <f>IF(COUNTIFS('Tracking - SPRI - Technical Doc'!$F23:$I23,BS$2),"x","")</f>
        <v/>
      </c>
      <c r="BT23" s="31" t="str">
        <f>IF(COUNTIFS('Tracking - SPRI - Technical Doc'!$F23:$I23,BT$2),"x","")</f>
        <v/>
      </c>
    </row>
    <row r="24" spans="1:72" ht="32" customHeight="1" x14ac:dyDescent="0.15">
      <c r="A24" s="10" t="str">
        <f>'Tracking - SPRI - Technical Doc'!$B24</f>
        <v>Industry Information Bulletin 1-15: Code Evaluations for Roofing Products</v>
      </c>
      <c r="B24" s="11" t="str">
        <f ca="1">IF(YEAR(NOW())-YEAR('Tracking - SPRI - Technical Doc'!E24)&gt;4,"x","")</f>
        <v>x</v>
      </c>
      <c r="C24" s="12" t="str">
        <f>IF('Tracking - SPRI - Technical Doc'!$C24="s","x","")</f>
        <v/>
      </c>
      <c r="D24" s="12" t="str">
        <f>IF('Tracking - SPRI - Technical Doc'!$C24="r","x","")</f>
        <v/>
      </c>
      <c r="E24" s="12" t="str">
        <f>IF('Tracking - SPRI - Technical Doc'!$C24="w","x","")</f>
        <v/>
      </c>
      <c r="F24" s="12" t="str">
        <f>IF('Tracking - SPRI - Technical Doc'!$C24="b","x","")</f>
        <v>x</v>
      </c>
      <c r="G24" s="12" t="str">
        <f>IF('Tracking - SPRI - Technical Doc'!$C24="p","x","")</f>
        <v/>
      </c>
      <c r="H24" s="12" t="str">
        <f>IF('Tracking - SPRI - Technical Doc'!$C24="a","x","")</f>
        <v/>
      </c>
      <c r="I24" s="30" t="str">
        <f>IF(COUNTIFS('Tracking - SPRI - Technical Doc'!$F24:$I24,I$2),"x","")</f>
        <v/>
      </c>
      <c r="J24" s="30" t="str">
        <f>IF(COUNTIFS('Tracking - SPRI - Technical Doc'!$F24:$I24,J$2),"x","")</f>
        <v/>
      </c>
      <c r="K24" s="30" t="str">
        <f>IF(COUNTIFS('Tracking - SPRI - Technical Doc'!$F24:$I24,K$2),"x","")</f>
        <v/>
      </c>
      <c r="L24" s="30" t="str">
        <f>IF(COUNTIFS('Tracking - SPRI - Technical Doc'!$F24:$I24,L$2),"x","")</f>
        <v>x</v>
      </c>
      <c r="M24" s="30" t="str">
        <f>IF(COUNTIFS('Tracking - SPRI - Technical Doc'!$F24:$I24,M$2),"x","")</f>
        <v/>
      </c>
      <c r="N24" s="30" t="str">
        <f>IF(COUNTIFS('Tracking - SPRI - Technical Doc'!$F24:$I24,N$2),"x","")</f>
        <v/>
      </c>
      <c r="O24" s="30" t="str">
        <f>IF(COUNTIFS('Tracking - SPRI - Technical Doc'!$F24:$I24,O$2),"x","")</f>
        <v/>
      </c>
      <c r="P24" s="30" t="str">
        <f>IF(COUNTIFS('Tracking - SPRI - Technical Doc'!$F24:$I24,P$2),"x","")</f>
        <v/>
      </c>
      <c r="Q24" s="30" t="str">
        <f>IF(COUNTIFS('Tracking - SPRI - Technical Doc'!$F24:$I24,Q$2),"x","")</f>
        <v/>
      </c>
      <c r="R24" s="30" t="str">
        <f>IF(COUNTIFS('Tracking - SPRI - Technical Doc'!$F24:$I24,R$2),"x","")</f>
        <v/>
      </c>
      <c r="S24" s="30" t="str">
        <f>IF(COUNTIFS('Tracking - SPRI - Technical Doc'!$F24:$I24,S$2),"x","")</f>
        <v/>
      </c>
      <c r="T24" s="30" t="str">
        <f>IF(COUNTIFS('Tracking - SPRI - Technical Doc'!$F24:$I24,T$2),"x","")</f>
        <v/>
      </c>
      <c r="U24" s="30" t="str">
        <f>IF(COUNTIFS('Tracking - SPRI - Technical Doc'!$F24:$I24,U$2),"x","")</f>
        <v/>
      </c>
      <c r="V24" s="30" t="str">
        <f>IF(COUNTIFS('Tracking - SPRI - Technical Doc'!$F24:$I24,V$2),"x","")</f>
        <v/>
      </c>
      <c r="W24" s="30" t="str">
        <f>IF(COUNTIFS('Tracking - SPRI - Technical Doc'!$F24:$I24,W$2),"x","")</f>
        <v/>
      </c>
      <c r="X24" s="30" t="str">
        <f>IF(COUNTIFS('Tracking - SPRI - Technical Doc'!$F24:$I24,X$2),"x","")</f>
        <v/>
      </c>
      <c r="Y24" s="30" t="str">
        <f>IF(COUNTIFS('Tracking - SPRI - Technical Doc'!$F24:$I24,Y$2),"x","")</f>
        <v/>
      </c>
      <c r="Z24" s="30" t="str">
        <f>IF(COUNTIFS('Tracking - SPRI - Technical Doc'!$F24:$I24,Z$2),"x","")</f>
        <v/>
      </c>
      <c r="AA24" s="30" t="str">
        <f>IF(COUNTIFS('Tracking - SPRI - Technical Doc'!$F24:$I24,AA$2),"x","")</f>
        <v/>
      </c>
      <c r="AB24" s="30" t="str">
        <f>IF(COUNTIFS('Tracking - SPRI - Technical Doc'!$F24:$I24,AB$2),"x","")</f>
        <v/>
      </c>
      <c r="AC24" s="30" t="str">
        <f>IF(COUNTIFS('Tracking - SPRI - Technical Doc'!$F24:$I24,AC$2),"x","")</f>
        <v/>
      </c>
      <c r="AD24" s="30" t="str">
        <f>IF(COUNTIFS('Tracking - SPRI - Technical Doc'!$F24:$I24,AD$2),"x","")</f>
        <v/>
      </c>
      <c r="AE24" s="30" t="str">
        <f>IF(COUNTIFS('Tracking - SPRI - Technical Doc'!$F24:$I24,AE$2),"x","")</f>
        <v/>
      </c>
      <c r="AF24" s="30" t="str">
        <f>IF(COUNTIFS('Tracking - SPRI - Technical Doc'!$F24:$I24,AF$2),"x","")</f>
        <v/>
      </c>
      <c r="AG24" s="30" t="str">
        <f>IF(COUNTIFS('Tracking - SPRI - Technical Doc'!$F24:$I24,AG$2),"x","")</f>
        <v/>
      </c>
      <c r="AH24" s="30" t="str">
        <f>IF(COUNTIFS('Tracking - SPRI - Technical Doc'!$F24:$I24,AH$2),"x","")</f>
        <v/>
      </c>
      <c r="AI24" s="30" t="str">
        <f>IF(COUNTIFS('Tracking - SPRI - Technical Doc'!$F24:$I24,AI$2),"x","")</f>
        <v>x</v>
      </c>
      <c r="AJ24" s="30" t="str">
        <f>IF(COUNTIFS('Tracking - SPRI - Technical Doc'!$F24:$I24,AJ$2),"x","")</f>
        <v/>
      </c>
      <c r="AK24" s="30" t="str">
        <f>IF(COUNTIFS('Tracking - SPRI - Technical Doc'!$F24:$I24,AK$2),"x","")</f>
        <v/>
      </c>
      <c r="AL24" s="30" t="str">
        <f>IF(COUNTIFS('Tracking - SPRI - Technical Doc'!$F24:$I24,AL$2),"x","")</f>
        <v/>
      </c>
      <c r="AM24" s="30" t="str">
        <f>IF(COUNTIFS('Tracking - SPRI - Technical Doc'!$F24:$I24,AM$2),"x","")</f>
        <v/>
      </c>
      <c r="AN24" s="30" t="str">
        <f>IF(COUNTIFS('Tracking - SPRI - Technical Doc'!$F24:$I24,AN$2),"x","")</f>
        <v/>
      </c>
      <c r="AO24" s="30" t="str">
        <f>IF(COUNTIFS('Tracking - SPRI - Technical Doc'!$F24:$I24,AO$2),"x","")</f>
        <v/>
      </c>
      <c r="AP24" s="30" t="str">
        <f>IF(COUNTIFS('Tracking - SPRI - Technical Doc'!$F24:$I24,AP$2),"x","")</f>
        <v/>
      </c>
      <c r="AQ24" s="30" t="str">
        <f>IF(COUNTIFS('Tracking - SPRI - Technical Doc'!$F24:$I24,AQ$2),"x","")</f>
        <v/>
      </c>
      <c r="AR24" s="30" t="str">
        <f>IF(COUNTIFS('Tracking - SPRI - Technical Doc'!$F24:$I24,AR$2),"x","")</f>
        <v/>
      </c>
      <c r="AS24" s="30" t="str">
        <f>IF(COUNTIFS('Tracking - SPRI - Technical Doc'!$F24:$I24,AS$2),"x","")</f>
        <v/>
      </c>
      <c r="AT24" s="30" t="str">
        <f>IF(COUNTIFS('Tracking - SPRI - Technical Doc'!$F24:$I24,AT$2),"x","")</f>
        <v/>
      </c>
      <c r="AU24" s="30" t="str">
        <f>IF(COUNTIFS('Tracking - SPRI - Technical Doc'!$F24:$I24,AU$2),"x","")</f>
        <v/>
      </c>
      <c r="AV24" s="31" t="str">
        <f>IF(COUNTIFS('Tracking - SPRI - Technical Doc'!$F24:$I24,AV$2),"x","")</f>
        <v/>
      </c>
      <c r="AW24" s="31" t="str">
        <f>IF(COUNTIFS('Tracking - SPRI - Technical Doc'!$F24:$I24,AW$2),"x","")</f>
        <v/>
      </c>
      <c r="AX24" s="31" t="str">
        <f>IF(COUNTIFS('Tracking - SPRI - Technical Doc'!$F24:$I24,AX$2),"x","")</f>
        <v/>
      </c>
      <c r="AY24" s="31" t="str">
        <f>IF(COUNTIFS('Tracking - SPRI - Technical Doc'!$F24:$I24,AY$2),"x","")</f>
        <v/>
      </c>
      <c r="AZ24" s="31" t="str">
        <f>IF(COUNTIFS('Tracking - SPRI - Technical Doc'!$F24:$I24,AZ$2),"x","")</f>
        <v/>
      </c>
      <c r="BA24" s="31" t="str">
        <f>IF(COUNTIFS('Tracking - SPRI - Technical Doc'!$F24:$I24,BA$2),"x","")</f>
        <v/>
      </c>
      <c r="BB24" s="31" t="str">
        <f>IF(COUNTIFS('Tracking - SPRI - Technical Doc'!$F24:$I24,BB$2),"x","")</f>
        <v/>
      </c>
      <c r="BC24" s="31" t="str">
        <f>IF(COUNTIFS('Tracking - SPRI - Technical Doc'!$F24:$I24,BC$2),"x","")</f>
        <v/>
      </c>
      <c r="BD24" s="31" t="str">
        <f>IF(COUNTIFS('Tracking - SPRI - Technical Doc'!$F24:$I24,BD$2),"x","")</f>
        <v/>
      </c>
      <c r="BE24" s="31" t="str">
        <f>IF(COUNTIFS('Tracking - SPRI - Technical Doc'!$F24:$I24,BE$2),"x","")</f>
        <v/>
      </c>
      <c r="BF24" s="31" t="str">
        <f>IF(COUNTIFS('Tracking - SPRI - Technical Doc'!$F24:$I24,BF$2),"x","")</f>
        <v/>
      </c>
      <c r="BG24" s="31" t="str">
        <f>IF(COUNTIFS('Tracking - SPRI - Technical Doc'!$F24:$I24,BG$2),"x","")</f>
        <v/>
      </c>
      <c r="BH24" s="31" t="str">
        <f>IF(COUNTIFS('Tracking - SPRI - Technical Doc'!$F24:$I24,BH$2),"x","")</f>
        <v/>
      </c>
      <c r="BI24" s="31" t="str">
        <f>IF(COUNTIFS('Tracking - SPRI - Technical Doc'!$F24:$I24,BI$2),"x","")</f>
        <v/>
      </c>
      <c r="BJ24" s="31" t="str">
        <f>IF(COUNTIFS('Tracking - SPRI - Technical Doc'!$F24:$I24,BJ$2),"x","")</f>
        <v/>
      </c>
      <c r="BK24" s="31" t="str">
        <f>IF(COUNTIFS('Tracking - SPRI - Technical Doc'!$F24:$I24,BK$2),"x","")</f>
        <v/>
      </c>
      <c r="BL24" s="31" t="str">
        <f>IF(COUNTIFS('Tracking - SPRI - Technical Doc'!$F24:$I24,BL$2),"x","")</f>
        <v/>
      </c>
      <c r="BM24" s="31" t="str">
        <f>IF(COUNTIFS('Tracking - SPRI - Technical Doc'!$F24:$I24,BM$2),"x","")</f>
        <v/>
      </c>
      <c r="BN24" s="31" t="str">
        <f>IF(COUNTIFS('Tracking - SPRI - Technical Doc'!$F24:$I24,BN$2),"x","")</f>
        <v/>
      </c>
      <c r="BO24" s="31" t="str">
        <f>IF(COUNTIFS('Tracking - SPRI - Technical Doc'!$F24:$I24,BO$2),"x","")</f>
        <v/>
      </c>
      <c r="BP24" s="31" t="str">
        <f>IF(COUNTIFS('Tracking - SPRI - Technical Doc'!$F24:$I24,BP$2),"x","")</f>
        <v/>
      </c>
      <c r="BQ24" s="31" t="str">
        <f>IF(COUNTIFS('Tracking - SPRI - Technical Doc'!$F24:$I24,BQ$2),"x","")</f>
        <v/>
      </c>
      <c r="BR24" s="31" t="str">
        <f>IF(COUNTIFS('Tracking - SPRI - Technical Doc'!$F24:$I24,BR$2),"x","")</f>
        <v/>
      </c>
      <c r="BS24" s="31" t="str">
        <f>IF(COUNTIFS('Tracking - SPRI - Technical Doc'!$F24:$I24,BS$2),"x","")</f>
        <v/>
      </c>
      <c r="BT24" s="31" t="str">
        <f>IF(COUNTIFS('Tracking - SPRI - Technical Doc'!$F24:$I24,BT$2),"x","")</f>
        <v/>
      </c>
    </row>
    <row r="25" spans="1:72" ht="20" customHeight="1" x14ac:dyDescent="0.15">
      <c r="A25" s="10" t="str">
        <f>'Tracking - SPRI - Technical Doc'!$B25</f>
        <v>Industry Information Bulletin 2-12: FM 4470 Bulletin (2nd)</v>
      </c>
      <c r="B25" s="11" t="str">
        <f ca="1">IF(YEAR(NOW())-YEAR('Tracking - SPRI - Technical Doc'!E25)&gt;4,"x","")</f>
        <v>x</v>
      </c>
      <c r="C25" s="12" t="str">
        <f>IF('Tracking - SPRI - Technical Doc'!$C25="s","x","")</f>
        <v/>
      </c>
      <c r="D25" s="12" t="str">
        <f>IF('Tracking - SPRI - Technical Doc'!$C25="r","x","")</f>
        <v/>
      </c>
      <c r="E25" s="12" t="str">
        <f>IF('Tracking - SPRI - Technical Doc'!$C25="w","x","")</f>
        <v/>
      </c>
      <c r="F25" s="12" t="str">
        <f>IF('Tracking - SPRI - Technical Doc'!$C25="b","x","")</f>
        <v>x</v>
      </c>
      <c r="G25" s="12" t="str">
        <f>IF('Tracking - SPRI - Technical Doc'!$C25="p","x","")</f>
        <v/>
      </c>
      <c r="H25" s="12" t="str">
        <f>IF('Tracking - SPRI - Technical Doc'!$C25="a","x","")</f>
        <v/>
      </c>
      <c r="I25" s="30" t="str">
        <f>IF(COUNTIFS('Tracking - SPRI - Technical Doc'!$F25:$I25,I$2),"x","")</f>
        <v/>
      </c>
      <c r="J25" s="30" t="str">
        <f>IF(COUNTIFS('Tracking - SPRI - Technical Doc'!$F25:$I25,J$2),"x","")</f>
        <v/>
      </c>
      <c r="K25" s="30" t="str">
        <f>IF(COUNTIFS('Tracking - SPRI - Technical Doc'!$F25:$I25,K$2),"x","")</f>
        <v/>
      </c>
      <c r="L25" s="30" t="str">
        <f>IF(COUNTIFS('Tracking - SPRI - Technical Doc'!$F25:$I25,L$2),"x","")</f>
        <v>x</v>
      </c>
      <c r="M25" s="30" t="str">
        <f>IF(COUNTIFS('Tracking - SPRI - Technical Doc'!$F25:$I25,M$2),"x","")</f>
        <v/>
      </c>
      <c r="N25" s="30" t="str">
        <f>IF(COUNTIFS('Tracking - SPRI - Technical Doc'!$F25:$I25,N$2),"x","")</f>
        <v/>
      </c>
      <c r="O25" s="30" t="str">
        <f>IF(COUNTIFS('Tracking - SPRI - Technical Doc'!$F25:$I25,O$2),"x","")</f>
        <v/>
      </c>
      <c r="P25" s="30" t="str">
        <f>IF(COUNTIFS('Tracking - SPRI - Technical Doc'!$F25:$I25,P$2),"x","")</f>
        <v/>
      </c>
      <c r="Q25" s="30" t="str">
        <f>IF(COUNTIFS('Tracking - SPRI - Technical Doc'!$F25:$I25,Q$2),"x","")</f>
        <v/>
      </c>
      <c r="R25" s="30" t="str">
        <f>IF(COUNTIFS('Tracking - SPRI - Technical Doc'!$F25:$I25,R$2),"x","")</f>
        <v/>
      </c>
      <c r="S25" s="30" t="str">
        <f>IF(COUNTIFS('Tracking - SPRI - Technical Doc'!$F25:$I25,S$2),"x","")</f>
        <v/>
      </c>
      <c r="T25" s="30" t="str">
        <f>IF(COUNTIFS('Tracking - SPRI - Technical Doc'!$F25:$I25,T$2),"x","")</f>
        <v/>
      </c>
      <c r="U25" s="30" t="str">
        <f>IF(COUNTIFS('Tracking - SPRI - Technical Doc'!$F25:$I25,U$2),"x","")</f>
        <v/>
      </c>
      <c r="V25" s="30" t="str">
        <f>IF(COUNTIFS('Tracking - SPRI - Technical Doc'!$F25:$I25,V$2),"x","")</f>
        <v/>
      </c>
      <c r="W25" s="30" t="str">
        <f>IF(COUNTIFS('Tracking - SPRI - Technical Doc'!$F25:$I25,W$2),"x","")</f>
        <v/>
      </c>
      <c r="X25" s="30" t="str">
        <f>IF(COUNTIFS('Tracking - SPRI - Technical Doc'!$F25:$I25,X$2),"x","")</f>
        <v/>
      </c>
      <c r="Y25" s="30" t="str">
        <f>IF(COUNTIFS('Tracking - SPRI - Technical Doc'!$F25:$I25,Y$2),"x","")</f>
        <v/>
      </c>
      <c r="Z25" s="30" t="str">
        <f>IF(COUNTIFS('Tracking - SPRI - Technical Doc'!$F25:$I25,Z$2),"x","")</f>
        <v/>
      </c>
      <c r="AA25" s="30" t="str">
        <f>IF(COUNTIFS('Tracking - SPRI - Technical Doc'!$F25:$I25,AA$2),"x","")</f>
        <v/>
      </c>
      <c r="AB25" s="30" t="str">
        <f>IF(COUNTIFS('Tracking - SPRI - Technical Doc'!$F25:$I25,AB$2),"x","")</f>
        <v/>
      </c>
      <c r="AC25" s="30" t="str">
        <f>IF(COUNTIFS('Tracking - SPRI - Technical Doc'!$F25:$I25,AC$2),"x","")</f>
        <v/>
      </c>
      <c r="AD25" s="30" t="str">
        <f>IF(COUNTIFS('Tracking - SPRI - Technical Doc'!$F25:$I25,AD$2),"x","")</f>
        <v/>
      </c>
      <c r="AE25" s="30" t="str">
        <f>IF(COUNTIFS('Tracking - SPRI - Technical Doc'!$F25:$I25,AE$2),"x","")</f>
        <v/>
      </c>
      <c r="AF25" s="30" t="str">
        <f>IF(COUNTIFS('Tracking - SPRI - Technical Doc'!$F25:$I25,AF$2),"x","")</f>
        <v/>
      </c>
      <c r="AG25" s="30" t="str">
        <f>IF(COUNTIFS('Tracking - SPRI - Technical Doc'!$F25:$I25,AG$2),"x","")</f>
        <v/>
      </c>
      <c r="AH25" s="30" t="str">
        <f>IF(COUNTIFS('Tracking - SPRI - Technical Doc'!$F25:$I25,AH$2),"x","")</f>
        <v/>
      </c>
      <c r="AI25" s="30" t="str">
        <f>IF(COUNTIFS('Tracking - SPRI - Technical Doc'!$F25:$I25,AI$2),"x","")</f>
        <v/>
      </c>
      <c r="AJ25" s="30" t="str">
        <f>IF(COUNTIFS('Tracking - SPRI - Technical Doc'!$F25:$I25,AJ$2),"x","")</f>
        <v>x</v>
      </c>
      <c r="AK25" s="30" t="str">
        <f>IF(COUNTIFS('Tracking - SPRI - Technical Doc'!$F25:$I25,AK$2),"x","")</f>
        <v/>
      </c>
      <c r="AL25" s="30" t="str">
        <f>IF(COUNTIFS('Tracking - SPRI - Technical Doc'!$F25:$I25,AL$2),"x","")</f>
        <v/>
      </c>
      <c r="AM25" s="30" t="str">
        <f>IF(COUNTIFS('Tracking - SPRI - Technical Doc'!$F25:$I25,AM$2),"x","")</f>
        <v>x</v>
      </c>
      <c r="AN25" s="30" t="str">
        <f>IF(COUNTIFS('Tracking - SPRI - Technical Doc'!$F25:$I25,AN$2),"x","")</f>
        <v/>
      </c>
      <c r="AO25" s="30" t="str">
        <f>IF(COUNTIFS('Tracking - SPRI - Technical Doc'!$F25:$I25,AO$2),"x","")</f>
        <v/>
      </c>
      <c r="AP25" s="30" t="str">
        <f>IF(COUNTIFS('Tracking - SPRI - Technical Doc'!$F25:$I25,AP$2),"x","")</f>
        <v/>
      </c>
      <c r="AQ25" s="30" t="str">
        <f>IF(COUNTIFS('Tracking - SPRI - Technical Doc'!$F25:$I25,AQ$2),"x","")</f>
        <v/>
      </c>
      <c r="AR25" s="30" t="str">
        <f>IF(COUNTIFS('Tracking - SPRI - Technical Doc'!$F25:$I25,AR$2),"x","")</f>
        <v/>
      </c>
      <c r="AS25" s="30" t="str">
        <f>IF(COUNTIFS('Tracking - SPRI - Technical Doc'!$F25:$I25,AS$2),"x","")</f>
        <v/>
      </c>
      <c r="AT25" s="30" t="str">
        <f>IF(COUNTIFS('Tracking - SPRI - Technical Doc'!$F25:$I25,AT$2),"x","")</f>
        <v/>
      </c>
      <c r="AU25" s="30" t="str">
        <f>IF(COUNTIFS('Tracking - SPRI - Technical Doc'!$F25:$I25,AU$2),"x","")</f>
        <v/>
      </c>
      <c r="AV25" s="31" t="str">
        <f>IF(COUNTIFS('Tracking - SPRI - Technical Doc'!$F25:$I25,AV$2),"x","")</f>
        <v/>
      </c>
      <c r="AW25" s="31" t="str">
        <f>IF(COUNTIFS('Tracking - SPRI - Technical Doc'!$F25:$I25,AW$2),"x","")</f>
        <v/>
      </c>
      <c r="AX25" s="31" t="str">
        <f>IF(COUNTIFS('Tracking - SPRI - Technical Doc'!$F25:$I25,AX$2),"x","")</f>
        <v/>
      </c>
      <c r="AY25" s="31" t="str">
        <f>IF(COUNTIFS('Tracking - SPRI - Technical Doc'!$F25:$I25,AY$2),"x","")</f>
        <v/>
      </c>
      <c r="AZ25" s="31" t="str">
        <f>IF(COUNTIFS('Tracking - SPRI - Technical Doc'!$F25:$I25,AZ$2),"x","")</f>
        <v/>
      </c>
      <c r="BA25" s="31" t="str">
        <f>IF(COUNTIFS('Tracking - SPRI - Technical Doc'!$F25:$I25,BA$2),"x","")</f>
        <v/>
      </c>
      <c r="BB25" s="31" t="str">
        <f>IF(COUNTIFS('Tracking - SPRI - Technical Doc'!$F25:$I25,BB$2),"x","")</f>
        <v/>
      </c>
      <c r="BC25" s="31" t="str">
        <f>IF(COUNTIFS('Tracking - SPRI - Technical Doc'!$F25:$I25,BC$2),"x","")</f>
        <v/>
      </c>
      <c r="BD25" s="31" t="str">
        <f>IF(COUNTIFS('Tracking - SPRI - Technical Doc'!$F25:$I25,BD$2),"x","")</f>
        <v/>
      </c>
      <c r="BE25" s="31" t="str">
        <f>IF(COUNTIFS('Tracking - SPRI - Technical Doc'!$F25:$I25,BE$2),"x","")</f>
        <v/>
      </c>
      <c r="BF25" s="31" t="str">
        <f>IF(COUNTIFS('Tracking - SPRI - Technical Doc'!$F25:$I25,BF$2),"x","")</f>
        <v/>
      </c>
      <c r="BG25" s="31" t="str">
        <f>IF(COUNTIFS('Tracking - SPRI - Technical Doc'!$F25:$I25,BG$2),"x","")</f>
        <v/>
      </c>
      <c r="BH25" s="31" t="str">
        <f>IF(COUNTIFS('Tracking - SPRI - Technical Doc'!$F25:$I25,BH$2),"x","")</f>
        <v/>
      </c>
      <c r="BI25" s="31" t="str">
        <f>IF(COUNTIFS('Tracking - SPRI - Technical Doc'!$F25:$I25,BI$2),"x","")</f>
        <v/>
      </c>
      <c r="BJ25" s="31" t="str">
        <f>IF(COUNTIFS('Tracking - SPRI - Technical Doc'!$F25:$I25,BJ$2),"x","")</f>
        <v/>
      </c>
      <c r="BK25" s="31" t="str">
        <f>IF(COUNTIFS('Tracking - SPRI - Technical Doc'!$F25:$I25,BK$2),"x","")</f>
        <v/>
      </c>
      <c r="BL25" s="31" t="str">
        <f>IF(COUNTIFS('Tracking - SPRI - Technical Doc'!$F25:$I25,BL$2),"x","")</f>
        <v/>
      </c>
      <c r="BM25" s="31" t="str">
        <f>IF(COUNTIFS('Tracking - SPRI - Technical Doc'!$F25:$I25,BM$2),"x","")</f>
        <v/>
      </c>
      <c r="BN25" s="31" t="str">
        <f>IF(COUNTIFS('Tracking - SPRI - Technical Doc'!$F25:$I25,BN$2),"x","")</f>
        <v/>
      </c>
      <c r="BO25" s="31" t="str">
        <f>IF(COUNTIFS('Tracking - SPRI - Technical Doc'!$F25:$I25,BO$2),"x","")</f>
        <v/>
      </c>
      <c r="BP25" s="31" t="str">
        <f>IF(COUNTIFS('Tracking - SPRI - Technical Doc'!$F25:$I25,BP$2),"x","")</f>
        <v/>
      </c>
      <c r="BQ25" s="31" t="str">
        <f>IF(COUNTIFS('Tracking - SPRI - Technical Doc'!$F25:$I25,BQ$2),"x","")</f>
        <v/>
      </c>
      <c r="BR25" s="31" t="str">
        <f>IF(COUNTIFS('Tracking - SPRI - Technical Doc'!$F25:$I25,BR$2),"x","")</f>
        <v/>
      </c>
      <c r="BS25" s="31" t="str">
        <f>IF(COUNTIFS('Tracking - SPRI - Technical Doc'!$F25:$I25,BS$2),"x","")</f>
        <v/>
      </c>
      <c r="BT25" s="31" t="str">
        <f>IF(COUNTIFS('Tracking - SPRI - Technical Doc'!$F25:$I25,BT$2),"x","")</f>
        <v/>
      </c>
    </row>
    <row r="26" spans="1:72" ht="32" customHeight="1" x14ac:dyDescent="0.15">
      <c r="A26" s="10" t="str">
        <f>'Tracking - SPRI - Technical Doc'!$B26</f>
        <v>Industry Information Bulletin 2-13: Moisture Concerns in Roofing Systems Applied Over Lightweight Structural Concrete Roof Decks</v>
      </c>
      <c r="B26" s="11" t="str">
        <f ca="1">IF(YEAR(NOW())-YEAR('Tracking - SPRI - Technical Doc'!E26)&gt;4,"x","")</f>
        <v>x</v>
      </c>
      <c r="C26" s="12" t="str">
        <f>IF('Tracking - SPRI - Technical Doc'!$C26="s","x","")</f>
        <v/>
      </c>
      <c r="D26" s="12" t="str">
        <f>IF('Tracking - SPRI - Technical Doc'!$C26="r","x","")</f>
        <v/>
      </c>
      <c r="E26" s="12" t="str">
        <f>IF('Tracking - SPRI - Technical Doc'!$C26="w","x","")</f>
        <v/>
      </c>
      <c r="F26" s="12" t="str">
        <f>IF('Tracking - SPRI - Technical Doc'!$C26="b","x","")</f>
        <v>x</v>
      </c>
      <c r="G26" s="12" t="str">
        <f>IF('Tracking - SPRI - Technical Doc'!$C26="p","x","")</f>
        <v/>
      </c>
      <c r="H26" s="12" t="str">
        <f>IF('Tracking - SPRI - Technical Doc'!$C26="a","x","")</f>
        <v/>
      </c>
      <c r="I26" s="30" t="str">
        <f>IF(COUNTIFS('Tracking - SPRI - Technical Doc'!$F26:$I26,I$2),"x","")</f>
        <v/>
      </c>
      <c r="J26" s="30" t="str">
        <f>IF(COUNTIFS('Tracking - SPRI - Technical Doc'!$F26:$I26,J$2),"x","")</f>
        <v/>
      </c>
      <c r="K26" s="30" t="str">
        <f>IF(COUNTIFS('Tracking - SPRI - Technical Doc'!$F26:$I26,K$2),"x","")</f>
        <v/>
      </c>
      <c r="L26" s="30" t="str">
        <f>IF(COUNTIFS('Tracking - SPRI - Technical Doc'!$F26:$I26,L$2),"x","")</f>
        <v/>
      </c>
      <c r="M26" s="30" t="str">
        <f>IF(COUNTIFS('Tracking - SPRI - Technical Doc'!$F26:$I26,M$2),"x","")</f>
        <v/>
      </c>
      <c r="N26" s="30" t="str">
        <f>IF(COUNTIFS('Tracking - SPRI - Technical Doc'!$F26:$I26,N$2),"x","")</f>
        <v/>
      </c>
      <c r="O26" s="30" t="str">
        <f>IF(COUNTIFS('Tracking - SPRI - Technical Doc'!$F26:$I26,O$2),"x","")</f>
        <v/>
      </c>
      <c r="P26" s="30" t="str">
        <f>IF(COUNTIFS('Tracking - SPRI - Technical Doc'!$F26:$I26,P$2),"x","")</f>
        <v/>
      </c>
      <c r="Q26" s="30" t="str">
        <f>IF(COUNTIFS('Tracking - SPRI - Technical Doc'!$F26:$I26,Q$2),"x","")</f>
        <v/>
      </c>
      <c r="R26" s="30" t="str">
        <f>IF(COUNTIFS('Tracking - SPRI - Technical Doc'!$F26:$I26,R$2),"x","")</f>
        <v/>
      </c>
      <c r="S26" s="30" t="str">
        <f>IF(COUNTIFS('Tracking - SPRI - Technical Doc'!$F26:$I26,S$2),"x","")</f>
        <v/>
      </c>
      <c r="T26" s="30" t="str">
        <f>IF(COUNTIFS('Tracking - SPRI - Technical Doc'!$F26:$I26,T$2),"x","")</f>
        <v/>
      </c>
      <c r="U26" s="30" t="str">
        <f>IF(COUNTIFS('Tracking - SPRI - Technical Doc'!$F26:$I26,U$2),"x","")</f>
        <v/>
      </c>
      <c r="V26" s="30" t="str">
        <f>IF(COUNTIFS('Tracking - SPRI - Technical Doc'!$F26:$I26,V$2),"x","")</f>
        <v/>
      </c>
      <c r="W26" s="30" t="str">
        <f>IF(COUNTIFS('Tracking - SPRI - Technical Doc'!$F26:$I26,W$2),"x","")</f>
        <v/>
      </c>
      <c r="X26" s="30" t="str">
        <f>IF(COUNTIFS('Tracking - SPRI - Technical Doc'!$F26:$I26,X$2),"x","")</f>
        <v/>
      </c>
      <c r="Y26" s="30" t="str">
        <f>IF(COUNTIFS('Tracking - SPRI - Technical Doc'!$F26:$I26,Y$2),"x","")</f>
        <v/>
      </c>
      <c r="Z26" s="30" t="str">
        <f>IF(COUNTIFS('Tracking - SPRI - Technical Doc'!$F26:$I26,Z$2),"x","")</f>
        <v/>
      </c>
      <c r="AA26" s="30" t="str">
        <f>IF(COUNTIFS('Tracking - SPRI - Technical Doc'!$F26:$I26,AA$2),"x","")</f>
        <v>x</v>
      </c>
      <c r="AB26" s="30" t="str">
        <f>IF(COUNTIFS('Tracking - SPRI - Technical Doc'!$F26:$I26,AB$2),"x","")</f>
        <v/>
      </c>
      <c r="AC26" s="30" t="str">
        <f>IF(COUNTIFS('Tracking - SPRI - Technical Doc'!$F26:$I26,AC$2),"x","")</f>
        <v>x</v>
      </c>
      <c r="AD26" s="30" t="str">
        <f>IF(COUNTIFS('Tracking - SPRI - Technical Doc'!$F26:$I26,AD$2),"x","")</f>
        <v/>
      </c>
      <c r="AE26" s="30" t="str">
        <f>IF(COUNTIFS('Tracking - SPRI - Technical Doc'!$F26:$I26,AE$2),"x","")</f>
        <v/>
      </c>
      <c r="AF26" s="30" t="str">
        <f>IF(COUNTIFS('Tracking - SPRI - Technical Doc'!$F26:$I26,AF$2),"x","")</f>
        <v/>
      </c>
      <c r="AG26" s="30" t="str">
        <f>IF(COUNTIFS('Tracking - SPRI - Technical Doc'!$F26:$I26,AG$2),"x","")</f>
        <v/>
      </c>
      <c r="AH26" s="30" t="str">
        <f>IF(COUNTIFS('Tracking - SPRI - Technical Doc'!$F26:$I26,AH$2),"x","")</f>
        <v/>
      </c>
      <c r="AI26" s="30" t="str">
        <f>IF(COUNTIFS('Tracking - SPRI - Technical Doc'!$F26:$I26,AI$2),"x","")</f>
        <v>x</v>
      </c>
      <c r="AJ26" s="30" t="str">
        <f>IF(COUNTIFS('Tracking - SPRI - Technical Doc'!$F26:$I26,AJ$2),"x","")</f>
        <v/>
      </c>
      <c r="AK26" s="30" t="str">
        <f>IF(COUNTIFS('Tracking - SPRI - Technical Doc'!$F26:$I26,AK$2),"x","")</f>
        <v/>
      </c>
      <c r="AL26" s="30" t="str">
        <f>IF(COUNTIFS('Tracking - SPRI - Technical Doc'!$F26:$I26,AL$2),"x","")</f>
        <v/>
      </c>
      <c r="AM26" s="30" t="str">
        <f>IF(COUNTIFS('Tracking - SPRI - Technical Doc'!$F26:$I26,AM$2),"x","")</f>
        <v/>
      </c>
      <c r="AN26" s="30" t="str">
        <f>IF(COUNTIFS('Tracking - SPRI - Technical Doc'!$F26:$I26,AN$2),"x","")</f>
        <v/>
      </c>
      <c r="AO26" s="30" t="str">
        <f>IF(COUNTIFS('Tracking - SPRI - Technical Doc'!$F26:$I26,AO$2),"x","")</f>
        <v/>
      </c>
      <c r="AP26" s="30" t="str">
        <f>IF(COUNTIFS('Tracking - SPRI - Technical Doc'!$F26:$I26,AP$2),"x","")</f>
        <v/>
      </c>
      <c r="AQ26" s="30" t="str">
        <f>IF(COUNTIFS('Tracking - SPRI - Technical Doc'!$F26:$I26,AQ$2),"x","")</f>
        <v/>
      </c>
      <c r="AR26" s="30" t="str">
        <f>IF(COUNTIFS('Tracking - SPRI - Technical Doc'!$F26:$I26,AR$2),"x","")</f>
        <v/>
      </c>
      <c r="AS26" s="30" t="str">
        <f>IF(COUNTIFS('Tracking - SPRI - Technical Doc'!$F26:$I26,AS$2),"x","")</f>
        <v/>
      </c>
      <c r="AT26" s="30" t="str">
        <f>IF(COUNTIFS('Tracking - SPRI - Technical Doc'!$F26:$I26,AT$2),"x","")</f>
        <v/>
      </c>
      <c r="AU26" s="30" t="str">
        <f>IF(COUNTIFS('Tracking - SPRI - Technical Doc'!$F26:$I26,AU$2),"x","")</f>
        <v/>
      </c>
      <c r="AV26" s="31" t="str">
        <f>IF(COUNTIFS('Tracking - SPRI - Technical Doc'!$F26:$I26,AV$2),"x","")</f>
        <v/>
      </c>
      <c r="AW26" s="31" t="str">
        <f>IF(COUNTIFS('Tracking - SPRI - Technical Doc'!$F26:$I26,AW$2),"x","")</f>
        <v/>
      </c>
      <c r="AX26" s="31" t="str">
        <f>IF(COUNTIFS('Tracking - SPRI - Technical Doc'!$F26:$I26,AX$2),"x","")</f>
        <v/>
      </c>
      <c r="AY26" s="31" t="str">
        <f>IF(COUNTIFS('Tracking - SPRI - Technical Doc'!$F26:$I26,AY$2),"x","")</f>
        <v/>
      </c>
      <c r="AZ26" s="31" t="str">
        <f>IF(COUNTIFS('Tracking - SPRI - Technical Doc'!$F26:$I26,AZ$2),"x","")</f>
        <v/>
      </c>
      <c r="BA26" s="31" t="str">
        <f>IF(COUNTIFS('Tracking - SPRI - Technical Doc'!$F26:$I26,BA$2),"x","")</f>
        <v/>
      </c>
      <c r="BB26" s="31" t="str">
        <f>IF(COUNTIFS('Tracking - SPRI - Technical Doc'!$F26:$I26,BB$2),"x","")</f>
        <v/>
      </c>
      <c r="BC26" s="31" t="str">
        <f>IF(COUNTIFS('Tracking - SPRI - Technical Doc'!$F26:$I26,BC$2),"x","")</f>
        <v/>
      </c>
      <c r="BD26" s="31" t="str">
        <f>IF(COUNTIFS('Tracking - SPRI - Technical Doc'!$F26:$I26,BD$2),"x","")</f>
        <v/>
      </c>
      <c r="BE26" s="31" t="str">
        <f>IF(COUNTIFS('Tracking - SPRI - Technical Doc'!$F26:$I26,BE$2),"x","")</f>
        <v/>
      </c>
      <c r="BF26" s="31" t="str">
        <f>IF(COUNTIFS('Tracking - SPRI - Technical Doc'!$F26:$I26,BF$2),"x","")</f>
        <v/>
      </c>
      <c r="BG26" s="31" t="str">
        <f>IF(COUNTIFS('Tracking - SPRI - Technical Doc'!$F26:$I26,BG$2),"x","")</f>
        <v/>
      </c>
      <c r="BH26" s="31" t="str">
        <f>IF(COUNTIFS('Tracking - SPRI - Technical Doc'!$F26:$I26,BH$2),"x","")</f>
        <v/>
      </c>
      <c r="BI26" s="31" t="str">
        <f>IF(COUNTIFS('Tracking - SPRI - Technical Doc'!$F26:$I26,BI$2),"x","")</f>
        <v/>
      </c>
      <c r="BJ26" s="31" t="str">
        <f>IF(COUNTIFS('Tracking - SPRI - Technical Doc'!$F26:$I26,BJ$2),"x","")</f>
        <v/>
      </c>
      <c r="BK26" s="31" t="str">
        <f>IF(COUNTIFS('Tracking - SPRI - Technical Doc'!$F26:$I26,BK$2),"x","")</f>
        <v/>
      </c>
      <c r="BL26" s="31" t="str">
        <f>IF(COUNTIFS('Tracking - SPRI - Technical Doc'!$F26:$I26,BL$2),"x","")</f>
        <v/>
      </c>
      <c r="BM26" s="31" t="str">
        <f>IF(COUNTIFS('Tracking - SPRI - Technical Doc'!$F26:$I26,BM$2),"x","")</f>
        <v/>
      </c>
      <c r="BN26" s="31" t="str">
        <f>IF(COUNTIFS('Tracking - SPRI - Technical Doc'!$F26:$I26,BN$2),"x","")</f>
        <v/>
      </c>
      <c r="BO26" s="31" t="str">
        <f>IF(COUNTIFS('Tracking - SPRI - Technical Doc'!$F26:$I26,BO$2),"x","")</f>
        <v/>
      </c>
      <c r="BP26" s="31" t="str">
        <f>IF(COUNTIFS('Tracking - SPRI - Technical Doc'!$F26:$I26,BP$2),"x","")</f>
        <v/>
      </c>
      <c r="BQ26" s="31" t="str">
        <f>IF(COUNTIFS('Tracking - SPRI - Technical Doc'!$F26:$I26,BQ$2),"x","")</f>
        <v/>
      </c>
      <c r="BR26" s="31" t="str">
        <f>IF(COUNTIFS('Tracking - SPRI - Technical Doc'!$F26:$I26,BR$2),"x","")</f>
        <v/>
      </c>
      <c r="BS26" s="31" t="str">
        <f>IF(COUNTIFS('Tracking - SPRI - Technical Doc'!$F26:$I26,BS$2),"x","")</f>
        <v/>
      </c>
      <c r="BT26" s="31" t="str">
        <f>IF(COUNTIFS('Tracking - SPRI - Technical Doc'!$F26:$I26,BT$2),"x","")</f>
        <v/>
      </c>
    </row>
    <row r="27" spans="1:72" ht="32" customHeight="1" x14ac:dyDescent="0.15">
      <c r="A27" s="10" t="str">
        <f>'Tracking - SPRI - Technical Doc'!$B27</f>
        <v>The Effects of Roof Membrane Color on Moisture Accumulation in Low-Slope Commercial Roof Systems</v>
      </c>
      <c r="B27" s="11" t="str">
        <f ca="1">IF(YEAR(NOW())-YEAR('Tracking - SPRI - Technical Doc'!E27)&gt;4,"x","")</f>
        <v>x</v>
      </c>
      <c r="C27" s="12" t="str">
        <f>IF('Tracking - SPRI - Technical Doc'!$C27="s","x","")</f>
        <v/>
      </c>
      <c r="D27" s="12" t="str">
        <f>IF('Tracking - SPRI - Technical Doc'!$C27="r","x","")</f>
        <v/>
      </c>
      <c r="E27" s="12" t="str">
        <f>IF('Tracking - SPRI - Technical Doc'!$C27="w","x","")</f>
        <v/>
      </c>
      <c r="F27" s="12" t="str">
        <f>IF('Tracking - SPRI - Technical Doc'!$C27="b","x","")</f>
        <v/>
      </c>
      <c r="G27" s="12" t="str">
        <f>IF('Tracking - SPRI - Technical Doc'!$C27="p","x","")</f>
        <v>x</v>
      </c>
      <c r="H27" s="12" t="str">
        <f>IF('Tracking - SPRI - Technical Doc'!$C27="a","x","")</f>
        <v/>
      </c>
      <c r="I27" s="30" t="str">
        <f>IF(COUNTIFS('Tracking - SPRI - Technical Doc'!$F27:$I27,I$2),"x","")</f>
        <v/>
      </c>
      <c r="J27" s="30" t="str">
        <f>IF(COUNTIFS('Tracking - SPRI - Technical Doc'!$F27:$I27,J$2),"x","")</f>
        <v>x</v>
      </c>
      <c r="K27" s="30" t="str">
        <f>IF(COUNTIFS('Tracking - SPRI - Technical Doc'!$F27:$I27,K$2),"x","")</f>
        <v/>
      </c>
      <c r="L27" s="30" t="str">
        <f>IF(COUNTIFS('Tracking - SPRI - Technical Doc'!$F27:$I27,L$2),"x","")</f>
        <v/>
      </c>
      <c r="M27" s="30" t="str">
        <f>IF(COUNTIFS('Tracking - SPRI - Technical Doc'!$F27:$I27,M$2),"x","")</f>
        <v/>
      </c>
      <c r="N27" s="30" t="str">
        <f>IF(COUNTIFS('Tracking - SPRI - Technical Doc'!$F27:$I27,N$2),"x","")</f>
        <v/>
      </c>
      <c r="O27" s="30" t="str">
        <f>IF(COUNTIFS('Tracking - SPRI - Technical Doc'!$F27:$I27,O$2),"x","")</f>
        <v/>
      </c>
      <c r="P27" s="30" t="str">
        <f>IF(COUNTIFS('Tracking - SPRI - Technical Doc'!$F27:$I27,P$2),"x","")</f>
        <v/>
      </c>
      <c r="Q27" s="30" t="str">
        <f>IF(COUNTIFS('Tracking - SPRI - Technical Doc'!$F27:$I27,Q$2),"x","")</f>
        <v/>
      </c>
      <c r="R27" s="30" t="str">
        <f>IF(COUNTIFS('Tracking - SPRI - Technical Doc'!$F27:$I27,R$2),"x","")</f>
        <v/>
      </c>
      <c r="S27" s="30" t="str">
        <f>IF(COUNTIFS('Tracking - SPRI - Technical Doc'!$F27:$I27,S$2),"x","")</f>
        <v/>
      </c>
      <c r="T27" s="30" t="str">
        <f>IF(COUNTIFS('Tracking - SPRI - Technical Doc'!$F27:$I27,T$2),"x","")</f>
        <v/>
      </c>
      <c r="U27" s="30" t="str">
        <f>IF(COUNTIFS('Tracking - SPRI - Technical Doc'!$F27:$I27,U$2),"x","")</f>
        <v/>
      </c>
      <c r="V27" s="30" t="str">
        <f>IF(COUNTIFS('Tracking - SPRI - Technical Doc'!$F27:$I27,V$2),"x","")</f>
        <v/>
      </c>
      <c r="W27" s="30" t="str">
        <f>IF(COUNTIFS('Tracking - SPRI - Technical Doc'!$F27:$I27,W$2),"x","")</f>
        <v/>
      </c>
      <c r="X27" s="30" t="str">
        <f>IF(COUNTIFS('Tracking - SPRI - Technical Doc'!$F27:$I27,X$2),"x","")</f>
        <v/>
      </c>
      <c r="Y27" s="30" t="str">
        <f>IF(COUNTIFS('Tracking - SPRI - Technical Doc'!$F27:$I27,Y$2),"x","")</f>
        <v/>
      </c>
      <c r="Z27" s="30" t="str">
        <f>IF(COUNTIFS('Tracking - SPRI - Technical Doc'!$F27:$I27,Z$2),"x","")</f>
        <v/>
      </c>
      <c r="AA27" s="30" t="str">
        <f>IF(COUNTIFS('Tracking - SPRI - Technical Doc'!$F27:$I27,AA$2),"x","")</f>
        <v/>
      </c>
      <c r="AB27" s="30" t="str">
        <f>IF(COUNTIFS('Tracking - SPRI - Technical Doc'!$F27:$I27,AB$2),"x","")</f>
        <v/>
      </c>
      <c r="AC27" s="30" t="str">
        <f>IF(COUNTIFS('Tracking - SPRI - Technical Doc'!$F27:$I27,AC$2),"x","")</f>
        <v>x</v>
      </c>
      <c r="AD27" s="30" t="str">
        <f>IF(COUNTIFS('Tracking - SPRI - Technical Doc'!$F27:$I27,AD$2),"x","")</f>
        <v/>
      </c>
      <c r="AE27" s="30" t="str">
        <f>IF(COUNTIFS('Tracking - SPRI - Technical Doc'!$F27:$I27,AE$2),"x","")</f>
        <v/>
      </c>
      <c r="AF27" s="30" t="str">
        <f>IF(COUNTIFS('Tracking - SPRI - Technical Doc'!$F27:$I27,AF$2),"x","")</f>
        <v/>
      </c>
      <c r="AG27" s="30" t="str">
        <f>IF(COUNTIFS('Tracking - SPRI - Technical Doc'!$F27:$I27,AG$2),"x","")</f>
        <v/>
      </c>
      <c r="AH27" s="30" t="str">
        <f>IF(COUNTIFS('Tracking - SPRI - Technical Doc'!$F27:$I27,AH$2),"x","")</f>
        <v/>
      </c>
      <c r="AI27" s="30" t="str">
        <f>IF(COUNTIFS('Tracking - SPRI - Technical Doc'!$F27:$I27,AI$2),"x","")</f>
        <v>x</v>
      </c>
      <c r="AJ27" s="30" t="str">
        <f>IF(COUNTIFS('Tracking - SPRI - Technical Doc'!$F27:$I27,AJ$2),"x","")</f>
        <v/>
      </c>
      <c r="AK27" s="30" t="str">
        <f>IF(COUNTIFS('Tracking - SPRI - Technical Doc'!$F27:$I27,AK$2),"x","")</f>
        <v/>
      </c>
      <c r="AL27" s="30" t="str">
        <f>IF(COUNTIFS('Tracking - SPRI - Technical Doc'!$F27:$I27,AL$2),"x","")</f>
        <v/>
      </c>
      <c r="AM27" s="30" t="str">
        <f>IF(COUNTIFS('Tracking - SPRI - Technical Doc'!$F27:$I27,AM$2),"x","")</f>
        <v/>
      </c>
      <c r="AN27" s="30" t="str">
        <f>IF(COUNTIFS('Tracking - SPRI - Technical Doc'!$F27:$I27,AN$2),"x","")</f>
        <v/>
      </c>
      <c r="AO27" s="30" t="str">
        <f>IF(COUNTIFS('Tracking - SPRI - Technical Doc'!$F27:$I27,AO$2),"x","")</f>
        <v/>
      </c>
      <c r="AP27" s="30" t="str">
        <f>IF(COUNTIFS('Tracking - SPRI - Technical Doc'!$F27:$I27,AP$2),"x","")</f>
        <v/>
      </c>
      <c r="AQ27" s="30" t="str">
        <f>IF(COUNTIFS('Tracking - SPRI - Technical Doc'!$F27:$I27,AQ$2),"x","")</f>
        <v/>
      </c>
      <c r="AR27" s="30" t="str">
        <f>IF(COUNTIFS('Tracking - SPRI - Technical Doc'!$F27:$I27,AR$2),"x","")</f>
        <v/>
      </c>
      <c r="AS27" s="30" t="str">
        <f>IF(COUNTIFS('Tracking - SPRI - Technical Doc'!$F27:$I27,AS$2),"x","")</f>
        <v/>
      </c>
      <c r="AT27" s="30" t="str">
        <f>IF(COUNTIFS('Tracking - SPRI - Technical Doc'!$F27:$I27,AT$2),"x","")</f>
        <v/>
      </c>
      <c r="AU27" s="30" t="str">
        <f>IF(COUNTIFS('Tracking - SPRI - Technical Doc'!$F27:$I27,AU$2),"x","")</f>
        <v/>
      </c>
      <c r="AV27" s="31" t="str">
        <f>IF(COUNTIFS('Tracking - SPRI - Technical Doc'!$F27:$I27,AV$2),"x","")</f>
        <v/>
      </c>
      <c r="AW27" s="31" t="str">
        <f>IF(COUNTIFS('Tracking - SPRI - Technical Doc'!$F27:$I27,AW$2),"x","")</f>
        <v/>
      </c>
      <c r="AX27" s="31" t="str">
        <f>IF(COUNTIFS('Tracking - SPRI - Technical Doc'!$F27:$I27,AX$2),"x","")</f>
        <v/>
      </c>
      <c r="AY27" s="31" t="str">
        <f>IF(COUNTIFS('Tracking - SPRI - Technical Doc'!$F27:$I27,AY$2),"x","")</f>
        <v/>
      </c>
      <c r="AZ27" s="31" t="str">
        <f>IF(COUNTIFS('Tracking - SPRI - Technical Doc'!$F27:$I27,AZ$2),"x","")</f>
        <v/>
      </c>
      <c r="BA27" s="31" t="str">
        <f>IF(COUNTIFS('Tracking - SPRI - Technical Doc'!$F27:$I27,BA$2),"x","")</f>
        <v/>
      </c>
      <c r="BB27" s="31" t="str">
        <f>IF(COUNTIFS('Tracking - SPRI - Technical Doc'!$F27:$I27,BB$2),"x","")</f>
        <v/>
      </c>
      <c r="BC27" s="31" t="str">
        <f>IF(COUNTIFS('Tracking - SPRI - Technical Doc'!$F27:$I27,BC$2),"x","")</f>
        <v/>
      </c>
      <c r="BD27" s="31" t="str">
        <f>IF(COUNTIFS('Tracking - SPRI - Technical Doc'!$F27:$I27,BD$2),"x","")</f>
        <v/>
      </c>
      <c r="BE27" s="31" t="str">
        <f>IF(COUNTIFS('Tracking - SPRI - Technical Doc'!$F27:$I27,BE$2),"x","")</f>
        <v/>
      </c>
      <c r="BF27" s="31" t="str">
        <f>IF(COUNTIFS('Tracking - SPRI - Technical Doc'!$F27:$I27,BF$2),"x","")</f>
        <v/>
      </c>
      <c r="BG27" s="31" t="str">
        <f>IF(COUNTIFS('Tracking - SPRI - Technical Doc'!$F27:$I27,BG$2),"x","")</f>
        <v/>
      </c>
      <c r="BH27" s="31" t="str">
        <f>IF(COUNTIFS('Tracking - SPRI - Technical Doc'!$F27:$I27,BH$2),"x","")</f>
        <v/>
      </c>
      <c r="BI27" s="31" t="str">
        <f>IF(COUNTIFS('Tracking - SPRI - Technical Doc'!$F27:$I27,BI$2),"x","")</f>
        <v/>
      </c>
      <c r="BJ27" s="31" t="str">
        <f>IF(COUNTIFS('Tracking - SPRI - Technical Doc'!$F27:$I27,BJ$2),"x","")</f>
        <v/>
      </c>
      <c r="BK27" s="31" t="str">
        <f>IF(COUNTIFS('Tracking - SPRI - Technical Doc'!$F27:$I27,BK$2),"x","")</f>
        <v/>
      </c>
      <c r="BL27" s="31" t="str">
        <f>IF(COUNTIFS('Tracking - SPRI - Technical Doc'!$F27:$I27,BL$2),"x","")</f>
        <v/>
      </c>
      <c r="BM27" s="31" t="str">
        <f>IF(COUNTIFS('Tracking - SPRI - Technical Doc'!$F27:$I27,BM$2),"x","")</f>
        <v/>
      </c>
      <c r="BN27" s="31" t="str">
        <f>IF(COUNTIFS('Tracking - SPRI - Technical Doc'!$F27:$I27,BN$2),"x","")</f>
        <v/>
      </c>
      <c r="BO27" s="31" t="str">
        <f>IF(COUNTIFS('Tracking - SPRI - Technical Doc'!$F27:$I27,BO$2),"x","")</f>
        <v/>
      </c>
      <c r="BP27" s="31" t="str">
        <f>IF(COUNTIFS('Tracking - SPRI - Technical Doc'!$F27:$I27,BP$2),"x","")</f>
        <v/>
      </c>
      <c r="BQ27" s="31" t="str">
        <f>IF(COUNTIFS('Tracking - SPRI - Technical Doc'!$F27:$I27,BQ$2),"x","")</f>
        <v/>
      </c>
      <c r="BR27" s="31" t="str">
        <f>IF(COUNTIFS('Tracking - SPRI - Technical Doc'!$F27:$I27,BR$2),"x","")</f>
        <v/>
      </c>
      <c r="BS27" s="31" t="str">
        <f>IF(COUNTIFS('Tracking - SPRI - Technical Doc'!$F27:$I27,BS$2),"x","")</f>
        <v/>
      </c>
      <c r="BT27" s="31" t="str">
        <f>IF(COUNTIFS('Tracking - SPRI - Technical Doc'!$F27:$I27,BT$2),"x","")</f>
        <v/>
      </c>
    </row>
    <row r="28" spans="1:72" ht="32" customHeight="1" x14ac:dyDescent="0.15">
      <c r="A28" s="10" t="str">
        <f>'Tracking - SPRI - Technical Doc'!$B28</f>
        <v>SPRI Advisory Bulletin: Construction-Generated Moisture &amp; Its Effect on Roofing Systems</v>
      </c>
      <c r="B28" s="11" t="str">
        <f ca="1">IF(YEAR(NOW())-YEAR('Tracking - SPRI - Technical Doc'!E28)&gt;4,"x","")</f>
        <v>x</v>
      </c>
      <c r="C28" s="12" t="str">
        <f>IF('Tracking - SPRI - Technical Doc'!$C28="s","x","")</f>
        <v/>
      </c>
      <c r="D28" s="12" t="str">
        <f>IF('Tracking - SPRI - Technical Doc'!$C28="r","x","")</f>
        <v/>
      </c>
      <c r="E28" s="12" t="str">
        <f>IF('Tracking - SPRI - Technical Doc'!$C28="w","x","")</f>
        <v>x</v>
      </c>
      <c r="F28" s="12" t="str">
        <f>IF('Tracking - SPRI - Technical Doc'!$C28="b","x","")</f>
        <v/>
      </c>
      <c r="G28" s="12" t="str">
        <f>IF('Tracking - SPRI - Technical Doc'!$C28="p","x","")</f>
        <v/>
      </c>
      <c r="H28" s="12" t="str">
        <f>IF('Tracking - SPRI - Technical Doc'!$C28="a","x","")</f>
        <v/>
      </c>
      <c r="I28" s="30" t="str">
        <f>IF(COUNTIFS('Tracking - SPRI - Technical Doc'!$F28:$I28,I$2),"x","")</f>
        <v/>
      </c>
      <c r="J28" s="30" t="str">
        <f>IF(COUNTIFS('Tracking - SPRI - Technical Doc'!$F28:$I28,J$2),"x","")</f>
        <v/>
      </c>
      <c r="K28" s="30" t="str">
        <f>IF(COUNTIFS('Tracking - SPRI - Technical Doc'!$F28:$I28,K$2),"x","")</f>
        <v/>
      </c>
      <c r="L28" s="30" t="str">
        <f>IF(COUNTIFS('Tracking - SPRI - Technical Doc'!$F28:$I28,L$2),"x","")</f>
        <v/>
      </c>
      <c r="M28" s="30" t="str">
        <f>IF(COUNTIFS('Tracking - SPRI - Technical Doc'!$F28:$I28,M$2),"x","")</f>
        <v/>
      </c>
      <c r="N28" s="30" t="str">
        <f>IF(COUNTIFS('Tracking - SPRI - Technical Doc'!$F28:$I28,N$2),"x","")</f>
        <v/>
      </c>
      <c r="O28" s="30" t="str">
        <f>IF(COUNTIFS('Tracking - SPRI - Technical Doc'!$F28:$I28,O$2),"x","")</f>
        <v/>
      </c>
      <c r="P28" s="30" t="str">
        <f>IF(COUNTIFS('Tracking - SPRI - Technical Doc'!$F28:$I28,P$2),"x","")</f>
        <v/>
      </c>
      <c r="Q28" s="30" t="str">
        <f>IF(COUNTIFS('Tracking - SPRI - Technical Doc'!$F28:$I28,Q$2),"x","")</f>
        <v/>
      </c>
      <c r="R28" s="30" t="str">
        <f>IF(COUNTIFS('Tracking - SPRI - Technical Doc'!$F28:$I28,R$2),"x","")</f>
        <v/>
      </c>
      <c r="S28" s="30" t="str">
        <f>IF(COUNTIFS('Tracking - SPRI - Technical Doc'!$F28:$I28,S$2),"x","")</f>
        <v/>
      </c>
      <c r="T28" s="30" t="str">
        <f>IF(COUNTIFS('Tracking - SPRI - Technical Doc'!$F28:$I28,T$2),"x","")</f>
        <v/>
      </c>
      <c r="U28" s="30" t="str">
        <f>IF(COUNTIFS('Tracking - SPRI - Technical Doc'!$F28:$I28,U$2),"x","")</f>
        <v/>
      </c>
      <c r="V28" s="30" t="str">
        <f>IF(COUNTIFS('Tracking - SPRI - Technical Doc'!$F28:$I28,V$2),"x","")</f>
        <v/>
      </c>
      <c r="W28" s="30" t="str">
        <f>IF(COUNTIFS('Tracking - SPRI - Technical Doc'!$F28:$I28,W$2),"x","")</f>
        <v/>
      </c>
      <c r="X28" s="30" t="str">
        <f>IF(COUNTIFS('Tracking - SPRI - Technical Doc'!$F28:$I28,X$2),"x","")</f>
        <v/>
      </c>
      <c r="Y28" s="30" t="str">
        <f>IF(COUNTIFS('Tracking - SPRI - Technical Doc'!$F28:$I28,Y$2),"x","")</f>
        <v/>
      </c>
      <c r="Z28" s="30" t="str">
        <f>IF(COUNTIFS('Tracking - SPRI - Technical Doc'!$F28:$I28,Z$2),"x","")</f>
        <v/>
      </c>
      <c r="AA28" s="30" t="str">
        <f>IF(COUNTIFS('Tracking - SPRI - Technical Doc'!$F28:$I28,AA$2),"x","")</f>
        <v/>
      </c>
      <c r="AB28" s="30" t="str">
        <f>IF(COUNTIFS('Tracking - SPRI - Technical Doc'!$F28:$I28,AB$2),"x","")</f>
        <v/>
      </c>
      <c r="AC28" s="30" t="str">
        <f>IF(COUNTIFS('Tracking - SPRI - Technical Doc'!$F28:$I28,AC$2),"x","")</f>
        <v>x</v>
      </c>
      <c r="AD28" s="30" t="str">
        <f>IF(COUNTIFS('Tracking - SPRI - Technical Doc'!$F28:$I28,AD$2),"x","")</f>
        <v/>
      </c>
      <c r="AE28" s="30" t="str">
        <f>IF(COUNTIFS('Tracking - SPRI - Technical Doc'!$F28:$I28,AE$2),"x","")</f>
        <v/>
      </c>
      <c r="AF28" s="30" t="str">
        <f>IF(COUNTIFS('Tracking - SPRI - Technical Doc'!$F28:$I28,AF$2),"x","")</f>
        <v/>
      </c>
      <c r="AG28" s="30" t="str">
        <f>IF(COUNTIFS('Tracking - SPRI - Technical Doc'!$F28:$I28,AG$2),"x","")</f>
        <v/>
      </c>
      <c r="AH28" s="30" t="str">
        <f>IF(COUNTIFS('Tracking - SPRI - Technical Doc'!$F28:$I28,AH$2),"x","")</f>
        <v/>
      </c>
      <c r="AI28" s="30" t="str">
        <f>IF(COUNTIFS('Tracking - SPRI - Technical Doc'!$F28:$I28,AI$2),"x","")</f>
        <v>x</v>
      </c>
      <c r="AJ28" s="30" t="str">
        <f>IF(COUNTIFS('Tracking - SPRI - Technical Doc'!$F28:$I28,AJ$2),"x","")</f>
        <v/>
      </c>
      <c r="AK28" s="30" t="str">
        <f>IF(COUNTIFS('Tracking - SPRI - Technical Doc'!$F28:$I28,AK$2),"x","")</f>
        <v/>
      </c>
      <c r="AL28" s="30" t="str">
        <f>IF(COUNTIFS('Tracking - SPRI - Technical Doc'!$F28:$I28,AL$2),"x","")</f>
        <v/>
      </c>
      <c r="AM28" s="30" t="str">
        <f>IF(COUNTIFS('Tracking - SPRI - Technical Doc'!$F28:$I28,AM$2),"x","")</f>
        <v/>
      </c>
      <c r="AN28" s="30" t="str">
        <f>IF(COUNTIFS('Tracking - SPRI - Technical Doc'!$F28:$I28,AN$2),"x","")</f>
        <v/>
      </c>
      <c r="AO28" s="30" t="str">
        <f>IF(COUNTIFS('Tracking - SPRI - Technical Doc'!$F28:$I28,AO$2),"x","")</f>
        <v/>
      </c>
      <c r="AP28" s="30" t="str">
        <f>IF(COUNTIFS('Tracking - SPRI - Technical Doc'!$F28:$I28,AP$2),"x","")</f>
        <v/>
      </c>
      <c r="AQ28" s="30" t="str">
        <f>IF(COUNTIFS('Tracking - SPRI - Technical Doc'!$F28:$I28,AQ$2),"x","")</f>
        <v/>
      </c>
      <c r="AR28" s="30" t="str">
        <f>IF(COUNTIFS('Tracking - SPRI - Technical Doc'!$F28:$I28,AR$2),"x","")</f>
        <v/>
      </c>
      <c r="AS28" s="30" t="str">
        <f>IF(COUNTIFS('Tracking - SPRI - Technical Doc'!$F28:$I28,AS$2),"x","")</f>
        <v/>
      </c>
      <c r="AT28" s="30" t="str">
        <f>IF(COUNTIFS('Tracking - SPRI - Technical Doc'!$F28:$I28,AT$2),"x","")</f>
        <v/>
      </c>
      <c r="AU28" s="30" t="str">
        <f>IF(COUNTIFS('Tracking - SPRI - Technical Doc'!$F28:$I28,AU$2),"x","")</f>
        <v/>
      </c>
      <c r="AV28" s="31" t="str">
        <f>IF(COUNTIFS('Tracking - SPRI - Technical Doc'!$F28:$I28,AV$2),"x","")</f>
        <v/>
      </c>
      <c r="AW28" s="31" t="str">
        <f>IF(COUNTIFS('Tracking - SPRI - Technical Doc'!$F28:$I28,AW$2),"x","")</f>
        <v/>
      </c>
      <c r="AX28" s="31" t="str">
        <f>IF(COUNTIFS('Tracking - SPRI - Technical Doc'!$F28:$I28,AX$2),"x","")</f>
        <v/>
      </c>
      <c r="AY28" s="31" t="str">
        <f>IF(COUNTIFS('Tracking - SPRI - Technical Doc'!$F28:$I28,AY$2),"x","")</f>
        <v/>
      </c>
      <c r="AZ28" s="31" t="str">
        <f>IF(COUNTIFS('Tracking - SPRI - Technical Doc'!$F28:$I28,AZ$2),"x","")</f>
        <v/>
      </c>
      <c r="BA28" s="31" t="str">
        <f>IF(COUNTIFS('Tracking - SPRI - Technical Doc'!$F28:$I28,BA$2),"x","")</f>
        <v/>
      </c>
      <c r="BB28" s="31" t="str">
        <f>IF(COUNTIFS('Tracking - SPRI - Technical Doc'!$F28:$I28,BB$2),"x","")</f>
        <v/>
      </c>
      <c r="BC28" s="31" t="str">
        <f>IF(COUNTIFS('Tracking - SPRI - Technical Doc'!$F28:$I28,BC$2),"x","")</f>
        <v/>
      </c>
      <c r="BD28" s="31" t="str">
        <f>IF(COUNTIFS('Tracking - SPRI - Technical Doc'!$F28:$I28,BD$2),"x","")</f>
        <v/>
      </c>
      <c r="BE28" s="31" t="str">
        <f>IF(COUNTIFS('Tracking - SPRI - Technical Doc'!$F28:$I28,BE$2),"x","")</f>
        <v/>
      </c>
      <c r="BF28" s="31" t="str">
        <f>IF(COUNTIFS('Tracking - SPRI - Technical Doc'!$F28:$I28,BF$2),"x","")</f>
        <v/>
      </c>
      <c r="BG28" s="31" t="str">
        <f>IF(COUNTIFS('Tracking - SPRI - Technical Doc'!$F28:$I28,BG$2),"x","")</f>
        <v/>
      </c>
      <c r="BH28" s="31" t="str">
        <f>IF(COUNTIFS('Tracking - SPRI - Technical Doc'!$F28:$I28,BH$2),"x","")</f>
        <v/>
      </c>
      <c r="BI28" s="31" t="str">
        <f>IF(COUNTIFS('Tracking - SPRI - Technical Doc'!$F28:$I28,BI$2),"x","")</f>
        <v/>
      </c>
      <c r="BJ28" s="31" t="str">
        <f>IF(COUNTIFS('Tracking - SPRI - Technical Doc'!$F28:$I28,BJ$2),"x","")</f>
        <v/>
      </c>
      <c r="BK28" s="31" t="str">
        <f>IF(COUNTIFS('Tracking - SPRI - Technical Doc'!$F28:$I28,BK$2),"x","")</f>
        <v/>
      </c>
      <c r="BL28" s="31" t="str">
        <f>IF(COUNTIFS('Tracking - SPRI - Technical Doc'!$F28:$I28,BL$2),"x","")</f>
        <v/>
      </c>
      <c r="BM28" s="31" t="str">
        <f>IF(COUNTIFS('Tracking - SPRI - Technical Doc'!$F28:$I28,BM$2),"x","")</f>
        <v/>
      </c>
      <c r="BN28" s="31" t="str">
        <f>IF(COUNTIFS('Tracking - SPRI - Technical Doc'!$F28:$I28,BN$2),"x","")</f>
        <v/>
      </c>
      <c r="BO28" s="31" t="str">
        <f>IF(COUNTIFS('Tracking - SPRI - Technical Doc'!$F28:$I28,BO$2),"x","")</f>
        <v/>
      </c>
      <c r="BP28" s="31" t="str">
        <f>IF(COUNTIFS('Tracking - SPRI - Technical Doc'!$F28:$I28,BP$2),"x","")</f>
        <v/>
      </c>
      <c r="BQ28" s="31" t="str">
        <f>IF(COUNTIFS('Tracking - SPRI - Technical Doc'!$F28:$I28,BQ$2),"x","")</f>
        <v/>
      </c>
      <c r="BR28" s="31" t="str">
        <f>IF(COUNTIFS('Tracking - SPRI - Technical Doc'!$F28:$I28,BR$2),"x","")</f>
        <v/>
      </c>
      <c r="BS28" s="31" t="str">
        <f>IF(COUNTIFS('Tracking - SPRI - Technical Doc'!$F28:$I28,BS$2),"x","")</f>
        <v/>
      </c>
      <c r="BT28" s="31" t="str">
        <f>IF(COUNTIFS('Tracking - SPRI - Technical Doc'!$F28:$I28,BT$2),"x","")</f>
        <v/>
      </c>
    </row>
    <row r="29" spans="1:72" ht="20" customHeight="1" x14ac:dyDescent="0.15">
      <c r="A29" s="10" t="str">
        <f>'Tracking - SPRI - Technical Doc'!$B29</f>
        <v>Use of Cold Applied Adhesives in Modified Bitumen Roofing Systems</v>
      </c>
      <c r="B29" s="11" t="str">
        <f ca="1">IF(YEAR(NOW())-YEAR('Tracking - SPRI - Technical Doc'!E29)&gt;4,"x","")</f>
        <v>x</v>
      </c>
      <c r="C29" s="12" t="str">
        <f>IF('Tracking - SPRI - Technical Doc'!$C29="s","x","")</f>
        <v/>
      </c>
      <c r="D29" s="12" t="str">
        <f>IF('Tracking - SPRI - Technical Doc'!$C29="r","x","")</f>
        <v>x</v>
      </c>
      <c r="E29" s="12" t="str">
        <f>IF('Tracking - SPRI - Technical Doc'!$C29="w","x","")</f>
        <v/>
      </c>
      <c r="F29" s="12" t="str">
        <f>IF('Tracking - SPRI - Technical Doc'!$C29="b","x","")</f>
        <v/>
      </c>
      <c r="G29" s="12" t="str">
        <f>IF('Tracking - SPRI - Technical Doc'!$C29="p","x","")</f>
        <v/>
      </c>
      <c r="H29" s="12" t="str">
        <f>IF('Tracking - SPRI - Technical Doc'!$C29="a","x","")</f>
        <v/>
      </c>
      <c r="I29" s="30" t="str">
        <f>IF(COUNTIFS('Tracking - SPRI - Technical Doc'!$F29:$I29,I$2),"x","")</f>
        <v>x</v>
      </c>
      <c r="J29" s="30" t="str">
        <f>IF(COUNTIFS('Tracking - SPRI - Technical Doc'!$F29:$I29,J$2),"x","")</f>
        <v/>
      </c>
      <c r="K29" s="30" t="str">
        <f>IF(COUNTIFS('Tracking - SPRI - Technical Doc'!$F29:$I29,K$2),"x","")</f>
        <v/>
      </c>
      <c r="L29" s="30" t="str">
        <f>IF(COUNTIFS('Tracking - SPRI - Technical Doc'!$F29:$I29,L$2),"x","")</f>
        <v/>
      </c>
      <c r="M29" s="30" t="str">
        <f>IF(COUNTIFS('Tracking - SPRI - Technical Doc'!$F29:$I29,M$2),"x","")</f>
        <v/>
      </c>
      <c r="N29" s="30" t="str">
        <f>IF(COUNTIFS('Tracking - SPRI - Technical Doc'!$F29:$I29,N$2),"x","")</f>
        <v/>
      </c>
      <c r="O29" s="30" t="str">
        <f>IF(COUNTIFS('Tracking - SPRI - Technical Doc'!$F29:$I29,O$2),"x","")</f>
        <v/>
      </c>
      <c r="P29" s="30" t="str">
        <f>IF(COUNTIFS('Tracking - SPRI - Technical Doc'!$F29:$I29,P$2),"x","")</f>
        <v/>
      </c>
      <c r="Q29" s="30" t="str">
        <f>IF(COUNTIFS('Tracking - SPRI - Technical Doc'!$F29:$I29,Q$2),"x","")</f>
        <v/>
      </c>
      <c r="R29" s="30" t="str">
        <f>IF(COUNTIFS('Tracking - SPRI - Technical Doc'!$F29:$I29,R$2),"x","")</f>
        <v/>
      </c>
      <c r="S29" s="30" t="str">
        <f>IF(COUNTIFS('Tracking - SPRI - Technical Doc'!$F29:$I29,S$2),"x","")</f>
        <v/>
      </c>
      <c r="T29" s="30" t="str">
        <f>IF(COUNTIFS('Tracking - SPRI - Technical Doc'!$F29:$I29,T$2),"x","")</f>
        <v/>
      </c>
      <c r="U29" s="30" t="str">
        <f>IF(COUNTIFS('Tracking - SPRI - Technical Doc'!$F29:$I29,U$2),"x","")</f>
        <v/>
      </c>
      <c r="V29" s="30" t="str">
        <f>IF(COUNTIFS('Tracking - SPRI - Technical Doc'!$F29:$I29,V$2),"x","")</f>
        <v/>
      </c>
      <c r="W29" s="30" t="str">
        <f>IF(COUNTIFS('Tracking - SPRI - Technical Doc'!$F29:$I29,W$2),"x","")</f>
        <v/>
      </c>
      <c r="X29" s="30" t="str">
        <f>IF(COUNTIFS('Tracking - SPRI - Technical Doc'!$F29:$I29,X$2),"x","")</f>
        <v/>
      </c>
      <c r="Y29" s="30" t="str">
        <f>IF(COUNTIFS('Tracking - SPRI - Technical Doc'!$F29:$I29,Y$2),"x","")</f>
        <v/>
      </c>
      <c r="Z29" s="30" t="str">
        <f>IF(COUNTIFS('Tracking - SPRI - Technical Doc'!$F29:$I29,Z$2),"x","")</f>
        <v/>
      </c>
      <c r="AA29" s="30" t="str">
        <f>IF(COUNTIFS('Tracking - SPRI - Technical Doc'!$F29:$I29,AA$2),"x","")</f>
        <v/>
      </c>
      <c r="AB29" s="30" t="str">
        <f>IF(COUNTIFS('Tracking - SPRI - Technical Doc'!$F29:$I29,AB$2),"x","")</f>
        <v>x</v>
      </c>
      <c r="AC29" s="30" t="str">
        <f>IF(COUNTIFS('Tracking - SPRI - Technical Doc'!$F29:$I29,AC$2),"x","")</f>
        <v/>
      </c>
      <c r="AD29" s="30" t="str">
        <f>IF(COUNTIFS('Tracking - SPRI - Technical Doc'!$F29:$I29,AD$2),"x","")</f>
        <v/>
      </c>
      <c r="AE29" s="30" t="str">
        <f>IF(COUNTIFS('Tracking - SPRI - Technical Doc'!$F29:$I29,AE$2),"x","")</f>
        <v/>
      </c>
      <c r="AF29" s="30" t="str">
        <f>IF(COUNTIFS('Tracking - SPRI - Technical Doc'!$F29:$I29,AF$2),"x","")</f>
        <v/>
      </c>
      <c r="AG29" s="30" t="str">
        <f>IF(COUNTIFS('Tracking - SPRI - Technical Doc'!$F29:$I29,AG$2),"x","")</f>
        <v/>
      </c>
      <c r="AH29" s="30" t="str">
        <f>IF(COUNTIFS('Tracking - SPRI - Technical Doc'!$F29:$I29,AH$2),"x","")</f>
        <v/>
      </c>
      <c r="AI29" s="30" t="str">
        <f>IF(COUNTIFS('Tracking - SPRI - Technical Doc'!$F29:$I29,AI$2),"x","")</f>
        <v/>
      </c>
      <c r="AJ29" s="30" t="str">
        <f>IF(COUNTIFS('Tracking - SPRI - Technical Doc'!$F29:$I29,AJ$2),"x","")</f>
        <v/>
      </c>
      <c r="AK29" s="30" t="str">
        <f>IF(COUNTIFS('Tracking - SPRI - Technical Doc'!$F29:$I29,AK$2),"x","")</f>
        <v/>
      </c>
      <c r="AL29" s="30" t="str">
        <f>IF(COUNTIFS('Tracking - SPRI - Technical Doc'!$F29:$I29,AL$2),"x","")</f>
        <v/>
      </c>
      <c r="AM29" s="30" t="str">
        <f>IF(COUNTIFS('Tracking - SPRI - Technical Doc'!$F29:$I29,AM$2),"x","")</f>
        <v/>
      </c>
      <c r="AN29" s="30" t="str">
        <f>IF(COUNTIFS('Tracking - SPRI - Technical Doc'!$F29:$I29,AN$2),"x","")</f>
        <v/>
      </c>
      <c r="AO29" s="30" t="str">
        <f>IF(COUNTIFS('Tracking - SPRI - Technical Doc'!$F29:$I29,AO$2),"x","")</f>
        <v/>
      </c>
      <c r="AP29" s="30" t="str">
        <f>IF(COUNTIFS('Tracking - SPRI - Technical Doc'!$F29:$I29,AP$2),"x","")</f>
        <v/>
      </c>
      <c r="AQ29" s="30" t="str">
        <f>IF(COUNTIFS('Tracking - SPRI - Technical Doc'!$F29:$I29,AQ$2),"x","")</f>
        <v/>
      </c>
      <c r="AR29" s="30" t="str">
        <f>IF(COUNTIFS('Tracking - SPRI - Technical Doc'!$F29:$I29,AR$2),"x","")</f>
        <v/>
      </c>
      <c r="AS29" s="30" t="str">
        <f>IF(COUNTIFS('Tracking - SPRI - Technical Doc'!$F29:$I29,AS$2),"x","")</f>
        <v/>
      </c>
      <c r="AT29" s="30" t="str">
        <f>IF(COUNTIFS('Tracking - SPRI - Technical Doc'!$F29:$I29,AT$2),"x","")</f>
        <v/>
      </c>
      <c r="AU29" s="30" t="str">
        <f>IF(COUNTIFS('Tracking - SPRI - Technical Doc'!$F29:$I29,AU$2),"x","")</f>
        <v/>
      </c>
      <c r="AV29" s="31" t="str">
        <f>IF(COUNTIFS('Tracking - SPRI - Technical Doc'!$F29:$I29,AV$2),"x","")</f>
        <v/>
      </c>
      <c r="AW29" s="31" t="str">
        <f>IF(COUNTIFS('Tracking - SPRI - Technical Doc'!$F29:$I29,AW$2),"x","")</f>
        <v/>
      </c>
      <c r="AX29" s="31" t="str">
        <f>IF(COUNTIFS('Tracking - SPRI - Technical Doc'!$F29:$I29,AX$2),"x","")</f>
        <v/>
      </c>
      <c r="AY29" s="31" t="str">
        <f>IF(COUNTIFS('Tracking - SPRI - Technical Doc'!$F29:$I29,AY$2),"x","")</f>
        <v/>
      </c>
      <c r="AZ29" s="31" t="str">
        <f>IF(COUNTIFS('Tracking - SPRI - Technical Doc'!$F29:$I29,AZ$2),"x","")</f>
        <v/>
      </c>
      <c r="BA29" s="31" t="str">
        <f>IF(COUNTIFS('Tracking - SPRI - Technical Doc'!$F29:$I29,BA$2),"x","")</f>
        <v/>
      </c>
      <c r="BB29" s="31" t="str">
        <f>IF(COUNTIFS('Tracking - SPRI - Technical Doc'!$F29:$I29,BB$2),"x","")</f>
        <v/>
      </c>
      <c r="BC29" s="31" t="str">
        <f>IF(COUNTIFS('Tracking - SPRI - Technical Doc'!$F29:$I29,BC$2),"x","")</f>
        <v/>
      </c>
      <c r="BD29" s="31" t="str">
        <f>IF(COUNTIFS('Tracking - SPRI - Technical Doc'!$F29:$I29,BD$2),"x","")</f>
        <v/>
      </c>
      <c r="BE29" s="31" t="str">
        <f>IF(COUNTIFS('Tracking - SPRI - Technical Doc'!$F29:$I29,BE$2),"x","")</f>
        <v/>
      </c>
      <c r="BF29" s="31" t="str">
        <f>IF(COUNTIFS('Tracking - SPRI - Technical Doc'!$F29:$I29,BF$2),"x","")</f>
        <v/>
      </c>
      <c r="BG29" s="31" t="str">
        <f>IF(COUNTIFS('Tracking - SPRI - Technical Doc'!$F29:$I29,BG$2),"x","")</f>
        <v/>
      </c>
      <c r="BH29" s="31" t="str">
        <f>IF(COUNTIFS('Tracking - SPRI - Technical Doc'!$F29:$I29,BH$2),"x","")</f>
        <v/>
      </c>
      <c r="BI29" s="31" t="str">
        <f>IF(COUNTIFS('Tracking - SPRI - Technical Doc'!$F29:$I29,BI$2),"x","")</f>
        <v/>
      </c>
      <c r="BJ29" s="31" t="str">
        <f>IF(COUNTIFS('Tracking - SPRI - Technical Doc'!$F29:$I29,BJ$2),"x","")</f>
        <v/>
      </c>
      <c r="BK29" s="31" t="str">
        <f>IF(COUNTIFS('Tracking - SPRI - Technical Doc'!$F29:$I29,BK$2),"x","")</f>
        <v/>
      </c>
      <c r="BL29" s="31" t="str">
        <f>IF(COUNTIFS('Tracking - SPRI - Technical Doc'!$F29:$I29,BL$2),"x","")</f>
        <v/>
      </c>
      <c r="BM29" s="31" t="str">
        <f>IF(COUNTIFS('Tracking - SPRI - Technical Doc'!$F29:$I29,BM$2),"x","")</f>
        <v/>
      </c>
      <c r="BN29" s="31" t="str">
        <f>IF(COUNTIFS('Tracking - SPRI - Technical Doc'!$F29:$I29,BN$2),"x","")</f>
        <v/>
      </c>
      <c r="BO29" s="31" t="str">
        <f>IF(COUNTIFS('Tracking - SPRI - Technical Doc'!$F29:$I29,BO$2),"x","")</f>
        <v/>
      </c>
      <c r="BP29" s="31" t="str">
        <f>IF(COUNTIFS('Tracking - SPRI - Technical Doc'!$F29:$I29,BP$2),"x","")</f>
        <v/>
      </c>
      <c r="BQ29" s="31" t="str">
        <f>IF(COUNTIFS('Tracking - SPRI - Technical Doc'!$F29:$I29,BQ$2),"x","")</f>
        <v/>
      </c>
      <c r="BR29" s="31" t="str">
        <f>IF(COUNTIFS('Tracking - SPRI - Technical Doc'!$F29:$I29,BR$2),"x","")</f>
        <v/>
      </c>
      <c r="BS29" s="31" t="str">
        <f>IF(COUNTIFS('Tracking - SPRI - Technical Doc'!$F29:$I29,BS$2),"x","")</f>
        <v/>
      </c>
      <c r="BT29" s="31" t="str">
        <f>IF(COUNTIFS('Tracking - SPRI - Technical Doc'!$F29:$I29,BT$2),"x","")</f>
        <v/>
      </c>
    </row>
    <row r="30" spans="1:72" ht="20" customHeight="1" x14ac:dyDescent="0.15">
      <c r="A30" s="10" t="str">
        <f>'Tracking - SPRI - Technical Doc'!$B30</f>
        <v>Modified Bitumen Cold Weather Recommendations-July 2010</v>
      </c>
      <c r="B30" s="11" t="str">
        <f ca="1">IF(YEAR(NOW())-YEAR('Tracking - SPRI - Technical Doc'!E30)&gt;4,"x","")</f>
        <v>x</v>
      </c>
      <c r="C30" s="12" t="str">
        <f>IF('Tracking - SPRI - Technical Doc'!$C30="s","x","")</f>
        <v/>
      </c>
      <c r="D30" s="12" t="str">
        <f>IF('Tracking - SPRI - Technical Doc'!$C30="r","x","")</f>
        <v>x</v>
      </c>
      <c r="E30" s="12" t="str">
        <f>IF('Tracking - SPRI - Technical Doc'!$C30="w","x","")</f>
        <v/>
      </c>
      <c r="F30" s="12" t="str">
        <f>IF('Tracking - SPRI - Technical Doc'!$C30="b","x","")</f>
        <v/>
      </c>
      <c r="G30" s="12" t="str">
        <f>IF('Tracking - SPRI - Technical Doc'!$C30="p","x","")</f>
        <v/>
      </c>
      <c r="H30" s="12" t="str">
        <f>IF('Tracking - SPRI - Technical Doc'!$C30="a","x","")</f>
        <v/>
      </c>
      <c r="I30" s="30" t="str">
        <f>IF(COUNTIFS('Tracking - SPRI - Technical Doc'!$F30:$I30,I$2),"x","")</f>
        <v/>
      </c>
      <c r="J30" s="30" t="str">
        <f>IF(COUNTIFS('Tracking - SPRI - Technical Doc'!$F30:$I30,J$2),"x","")</f>
        <v/>
      </c>
      <c r="K30" s="30" t="str">
        <f>IF(COUNTIFS('Tracking - SPRI - Technical Doc'!$F30:$I30,K$2),"x","")</f>
        <v/>
      </c>
      <c r="L30" s="30" t="str">
        <f>IF(COUNTIFS('Tracking - SPRI - Technical Doc'!$F30:$I30,L$2),"x","")</f>
        <v/>
      </c>
      <c r="M30" s="30" t="str">
        <f>IF(COUNTIFS('Tracking - SPRI - Technical Doc'!$F30:$I30,M$2),"x","")</f>
        <v/>
      </c>
      <c r="N30" s="30" t="str">
        <f>IF(COUNTIFS('Tracking - SPRI - Technical Doc'!$F30:$I30,N$2),"x","")</f>
        <v/>
      </c>
      <c r="O30" s="30" t="str">
        <f>IF(COUNTIFS('Tracking - SPRI - Technical Doc'!$F30:$I30,O$2),"x","")</f>
        <v/>
      </c>
      <c r="P30" s="30" t="str">
        <f>IF(COUNTIFS('Tracking - SPRI - Technical Doc'!$F30:$I30,P$2),"x","")</f>
        <v/>
      </c>
      <c r="Q30" s="30" t="str">
        <f>IF(COUNTIFS('Tracking - SPRI - Technical Doc'!$F30:$I30,Q$2),"x","")</f>
        <v/>
      </c>
      <c r="R30" s="30" t="str">
        <f>IF(COUNTIFS('Tracking - SPRI - Technical Doc'!$F30:$I30,R$2),"x","")</f>
        <v/>
      </c>
      <c r="S30" s="30" t="str">
        <f>IF(COUNTIFS('Tracking - SPRI - Technical Doc'!$F30:$I30,S$2),"x","")</f>
        <v/>
      </c>
      <c r="T30" s="30" t="str">
        <f>IF(COUNTIFS('Tracking - SPRI - Technical Doc'!$F30:$I30,T$2),"x","")</f>
        <v/>
      </c>
      <c r="U30" s="30" t="str">
        <f>IF(COUNTIFS('Tracking - SPRI - Technical Doc'!$F30:$I30,U$2),"x","")</f>
        <v/>
      </c>
      <c r="V30" s="30" t="str">
        <f>IF(COUNTIFS('Tracking - SPRI - Technical Doc'!$F30:$I30,V$2),"x","")</f>
        <v/>
      </c>
      <c r="W30" s="30" t="str">
        <f>IF(COUNTIFS('Tracking - SPRI - Technical Doc'!$F30:$I30,W$2),"x","")</f>
        <v/>
      </c>
      <c r="X30" s="30" t="str">
        <f>IF(COUNTIFS('Tracking - SPRI - Technical Doc'!$F30:$I30,X$2),"x","")</f>
        <v>x</v>
      </c>
      <c r="Y30" s="30" t="str">
        <f>IF(COUNTIFS('Tracking - SPRI - Technical Doc'!$F30:$I30,Y$2),"x","")</f>
        <v/>
      </c>
      <c r="Z30" s="30" t="str">
        <f>IF(COUNTIFS('Tracking - SPRI - Technical Doc'!$F30:$I30,Z$2),"x","")</f>
        <v/>
      </c>
      <c r="AA30" s="30" t="str">
        <f>IF(COUNTIFS('Tracking - SPRI - Technical Doc'!$F30:$I30,AA$2),"x","")</f>
        <v/>
      </c>
      <c r="AB30" s="30" t="str">
        <f>IF(COUNTIFS('Tracking - SPRI - Technical Doc'!$F30:$I30,AB$2),"x","")</f>
        <v>x</v>
      </c>
      <c r="AC30" s="30" t="str">
        <f>IF(COUNTIFS('Tracking - SPRI - Technical Doc'!$F30:$I30,AC$2),"x","")</f>
        <v/>
      </c>
      <c r="AD30" s="30" t="str">
        <f>IF(COUNTIFS('Tracking - SPRI - Technical Doc'!$F30:$I30,AD$2),"x","")</f>
        <v/>
      </c>
      <c r="AE30" s="30" t="str">
        <f>IF(COUNTIFS('Tracking - SPRI - Technical Doc'!$F30:$I30,AE$2),"x","")</f>
        <v/>
      </c>
      <c r="AF30" s="30" t="str">
        <f>IF(COUNTIFS('Tracking - SPRI - Technical Doc'!$F30:$I30,AF$2),"x","")</f>
        <v/>
      </c>
      <c r="AG30" s="30" t="str">
        <f>IF(COUNTIFS('Tracking - SPRI - Technical Doc'!$F30:$I30,AG$2),"x","")</f>
        <v/>
      </c>
      <c r="AH30" s="30" t="str">
        <f>IF(COUNTIFS('Tracking - SPRI - Technical Doc'!$F30:$I30,AH$2),"x","")</f>
        <v/>
      </c>
      <c r="AI30" s="30" t="str">
        <f>IF(COUNTIFS('Tracking - SPRI - Technical Doc'!$F30:$I30,AI$2),"x","")</f>
        <v/>
      </c>
      <c r="AJ30" s="30" t="str">
        <f>IF(COUNTIFS('Tracking - SPRI - Technical Doc'!$F30:$I30,AJ$2),"x","")</f>
        <v/>
      </c>
      <c r="AK30" s="30" t="str">
        <f>IF(COUNTIFS('Tracking - SPRI - Technical Doc'!$F30:$I30,AK$2),"x","")</f>
        <v/>
      </c>
      <c r="AL30" s="30" t="str">
        <f>IF(COUNTIFS('Tracking - SPRI - Technical Doc'!$F30:$I30,AL$2),"x","")</f>
        <v/>
      </c>
      <c r="AM30" s="30" t="str">
        <f>IF(COUNTIFS('Tracking - SPRI - Technical Doc'!$F30:$I30,AM$2),"x","")</f>
        <v/>
      </c>
      <c r="AN30" s="30" t="str">
        <f>IF(COUNTIFS('Tracking - SPRI - Technical Doc'!$F30:$I30,AN$2),"x","")</f>
        <v/>
      </c>
      <c r="AO30" s="30" t="str">
        <f>IF(COUNTIFS('Tracking - SPRI - Technical Doc'!$F30:$I30,AO$2),"x","")</f>
        <v/>
      </c>
      <c r="AP30" s="30" t="str">
        <f>IF(COUNTIFS('Tracking - SPRI - Technical Doc'!$F30:$I30,AP$2),"x","")</f>
        <v/>
      </c>
      <c r="AQ30" s="30" t="str">
        <f>IF(COUNTIFS('Tracking - SPRI - Technical Doc'!$F30:$I30,AQ$2),"x","")</f>
        <v/>
      </c>
      <c r="AR30" s="30" t="str">
        <f>IF(COUNTIFS('Tracking - SPRI - Technical Doc'!$F30:$I30,AR$2),"x","")</f>
        <v/>
      </c>
      <c r="AS30" s="30" t="str">
        <f>IF(COUNTIFS('Tracking - SPRI - Technical Doc'!$F30:$I30,AS$2),"x","")</f>
        <v/>
      </c>
      <c r="AT30" s="30" t="str">
        <f>IF(COUNTIFS('Tracking - SPRI - Technical Doc'!$F30:$I30,AT$2),"x","")</f>
        <v>x</v>
      </c>
      <c r="AU30" s="30" t="str">
        <f>IF(COUNTIFS('Tracking - SPRI - Technical Doc'!$F30:$I30,AU$2),"x","")</f>
        <v/>
      </c>
      <c r="AV30" s="31" t="str">
        <f>IF(COUNTIFS('Tracking - SPRI - Technical Doc'!$F30:$I30,AV$2),"x","")</f>
        <v/>
      </c>
      <c r="AW30" s="31" t="str">
        <f>IF(COUNTIFS('Tracking - SPRI - Technical Doc'!$F30:$I30,AW$2),"x","")</f>
        <v/>
      </c>
      <c r="AX30" s="31" t="str">
        <f>IF(COUNTIFS('Tracking - SPRI - Technical Doc'!$F30:$I30,AX$2),"x","")</f>
        <v/>
      </c>
      <c r="AY30" s="31" t="str">
        <f>IF(COUNTIFS('Tracking - SPRI - Technical Doc'!$F30:$I30,AY$2),"x","")</f>
        <v/>
      </c>
      <c r="AZ30" s="31" t="str">
        <f>IF(COUNTIFS('Tracking - SPRI - Technical Doc'!$F30:$I30,AZ$2),"x","")</f>
        <v/>
      </c>
      <c r="BA30" s="31" t="str">
        <f>IF(COUNTIFS('Tracking - SPRI - Technical Doc'!$F30:$I30,BA$2),"x","")</f>
        <v/>
      </c>
      <c r="BB30" s="31" t="str">
        <f>IF(COUNTIFS('Tracking - SPRI - Technical Doc'!$F30:$I30,BB$2),"x","")</f>
        <v/>
      </c>
      <c r="BC30" s="31" t="str">
        <f>IF(COUNTIFS('Tracking - SPRI - Technical Doc'!$F30:$I30,BC$2),"x","")</f>
        <v/>
      </c>
      <c r="BD30" s="31" t="str">
        <f>IF(COUNTIFS('Tracking - SPRI - Technical Doc'!$F30:$I30,BD$2),"x","")</f>
        <v/>
      </c>
      <c r="BE30" s="31" t="str">
        <f>IF(COUNTIFS('Tracking - SPRI - Technical Doc'!$F30:$I30,BE$2),"x","")</f>
        <v/>
      </c>
      <c r="BF30" s="31" t="str">
        <f>IF(COUNTIFS('Tracking - SPRI - Technical Doc'!$F30:$I30,BF$2),"x","")</f>
        <v/>
      </c>
      <c r="BG30" s="31" t="str">
        <f>IF(COUNTIFS('Tracking - SPRI - Technical Doc'!$F30:$I30,BG$2),"x","")</f>
        <v/>
      </c>
      <c r="BH30" s="31" t="str">
        <f>IF(COUNTIFS('Tracking - SPRI - Technical Doc'!$F30:$I30,BH$2),"x","")</f>
        <v/>
      </c>
      <c r="BI30" s="31" t="str">
        <f>IF(COUNTIFS('Tracking - SPRI - Technical Doc'!$F30:$I30,BI$2),"x","")</f>
        <v/>
      </c>
      <c r="BJ30" s="31" t="str">
        <f>IF(COUNTIFS('Tracking - SPRI - Technical Doc'!$F30:$I30,BJ$2),"x","")</f>
        <v/>
      </c>
      <c r="BK30" s="31" t="str">
        <f>IF(COUNTIFS('Tracking - SPRI - Technical Doc'!$F30:$I30,BK$2),"x","")</f>
        <v/>
      </c>
      <c r="BL30" s="31" t="str">
        <f>IF(COUNTIFS('Tracking - SPRI - Technical Doc'!$F30:$I30,BL$2),"x","")</f>
        <v/>
      </c>
      <c r="BM30" s="31" t="str">
        <f>IF(COUNTIFS('Tracking - SPRI - Technical Doc'!$F30:$I30,BM$2),"x","")</f>
        <v/>
      </c>
      <c r="BN30" s="31" t="str">
        <f>IF(COUNTIFS('Tracking - SPRI - Technical Doc'!$F30:$I30,BN$2),"x","")</f>
        <v/>
      </c>
      <c r="BO30" s="31" t="str">
        <f>IF(COUNTIFS('Tracking - SPRI - Technical Doc'!$F30:$I30,BO$2),"x","")</f>
        <v/>
      </c>
      <c r="BP30" s="31" t="str">
        <f>IF(COUNTIFS('Tracking - SPRI - Technical Doc'!$F30:$I30,BP$2),"x","")</f>
        <v/>
      </c>
      <c r="BQ30" s="31" t="str">
        <f>IF(COUNTIFS('Tracking - SPRI - Technical Doc'!$F30:$I30,BQ$2),"x","")</f>
        <v/>
      </c>
      <c r="BR30" s="31" t="str">
        <f>IF(COUNTIFS('Tracking - SPRI - Technical Doc'!$F30:$I30,BR$2),"x","")</f>
        <v/>
      </c>
      <c r="BS30" s="31" t="str">
        <f>IF(COUNTIFS('Tracking - SPRI - Technical Doc'!$F30:$I30,BS$2),"x","")</f>
        <v/>
      </c>
      <c r="BT30" s="31" t="str">
        <f>IF(COUNTIFS('Tracking - SPRI - Technical Doc'!$F30:$I30,BT$2),"x","")</f>
        <v/>
      </c>
    </row>
    <row r="31" spans="1:72" ht="32" customHeight="1" x14ac:dyDescent="0.15">
      <c r="A31" s="10" t="str">
        <f>'Tracking - SPRI - Technical Doc'!$B31</f>
        <v>Guidelines for the Fabrication of Seams of Thermoplastic Roofing Membranes Using Hot Air Welding Procedures</v>
      </c>
      <c r="B31" s="11" t="str">
        <f ca="1">IF(YEAR(NOW())-YEAR('Tracking - SPRI - Technical Doc'!E31)&gt;4,"x","")</f>
        <v>x</v>
      </c>
      <c r="C31" s="12" t="str">
        <f>IF('Tracking - SPRI - Technical Doc'!$C31="s","x","")</f>
        <v/>
      </c>
      <c r="D31" s="12" t="str">
        <f>IF('Tracking - SPRI - Technical Doc'!$C31="r","x","")</f>
        <v>x</v>
      </c>
      <c r="E31" s="12" t="str">
        <f>IF('Tracking - SPRI - Technical Doc'!$C31="w","x","")</f>
        <v/>
      </c>
      <c r="F31" s="12" t="str">
        <f>IF('Tracking - SPRI - Technical Doc'!$C31="b","x","")</f>
        <v/>
      </c>
      <c r="G31" s="12" t="str">
        <f>IF('Tracking - SPRI - Technical Doc'!$C31="p","x","")</f>
        <v/>
      </c>
      <c r="H31" s="12" t="str">
        <f>IF('Tracking - SPRI - Technical Doc'!$C31="a","x","")</f>
        <v/>
      </c>
      <c r="I31" s="30" t="str">
        <f>IF(COUNTIFS('Tracking - SPRI - Technical Doc'!$F31:$I31,I$2),"x","")</f>
        <v/>
      </c>
      <c r="J31" s="30" t="str">
        <f>IF(COUNTIFS('Tracking - SPRI - Technical Doc'!$F31:$I31,J$2),"x","")</f>
        <v/>
      </c>
      <c r="K31" s="30" t="str">
        <f>IF(COUNTIFS('Tracking - SPRI - Technical Doc'!$F31:$I31,K$2),"x","")</f>
        <v/>
      </c>
      <c r="L31" s="30" t="str">
        <f>IF(COUNTIFS('Tracking - SPRI - Technical Doc'!$F31:$I31,L$2),"x","")</f>
        <v/>
      </c>
      <c r="M31" s="30" t="str">
        <f>IF(COUNTIFS('Tracking - SPRI - Technical Doc'!$F31:$I31,M$2),"x","")</f>
        <v/>
      </c>
      <c r="N31" s="30" t="str">
        <f>IF(COUNTIFS('Tracking - SPRI - Technical Doc'!$F31:$I31,N$2),"x","")</f>
        <v/>
      </c>
      <c r="O31" s="30" t="str">
        <f>IF(COUNTIFS('Tracking - SPRI - Technical Doc'!$F31:$I31,O$2),"x","")</f>
        <v/>
      </c>
      <c r="P31" s="30" t="str">
        <f>IF(COUNTIFS('Tracking - SPRI - Technical Doc'!$F31:$I31,P$2),"x","")</f>
        <v/>
      </c>
      <c r="Q31" s="30" t="str">
        <f>IF(COUNTIFS('Tracking - SPRI - Technical Doc'!$F31:$I31,Q$2),"x","")</f>
        <v/>
      </c>
      <c r="R31" s="30" t="str">
        <f>IF(COUNTIFS('Tracking - SPRI - Technical Doc'!$F31:$I31,R$2),"x","")</f>
        <v/>
      </c>
      <c r="S31" s="30" t="str">
        <f>IF(COUNTIFS('Tracking - SPRI - Technical Doc'!$F31:$I31,S$2),"x","")</f>
        <v/>
      </c>
      <c r="T31" s="30" t="str">
        <f>IF(COUNTIFS('Tracking - SPRI - Technical Doc'!$F31:$I31,T$2),"x","")</f>
        <v/>
      </c>
      <c r="U31" s="30" t="str">
        <f>IF(COUNTIFS('Tracking - SPRI - Technical Doc'!$F31:$I31,U$2),"x","")</f>
        <v/>
      </c>
      <c r="V31" s="30" t="str">
        <f>IF(COUNTIFS('Tracking - SPRI - Technical Doc'!$F31:$I31,V$2),"x","")</f>
        <v/>
      </c>
      <c r="W31" s="30" t="str">
        <f>IF(COUNTIFS('Tracking - SPRI - Technical Doc'!$F31:$I31,W$2),"x","")</f>
        <v>x</v>
      </c>
      <c r="X31" s="30" t="str">
        <f>IF(COUNTIFS('Tracking - SPRI - Technical Doc'!$F31:$I31,X$2),"x","")</f>
        <v>x</v>
      </c>
      <c r="Y31" s="30" t="str">
        <f>IF(COUNTIFS('Tracking - SPRI - Technical Doc'!$F31:$I31,Y$2),"x","")</f>
        <v/>
      </c>
      <c r="Z31" s="30" t="str">
        <f>IF(COUNTIFS('Tracking - SPRI - Technical Doc'!$F31:$I31,Z$2),"x","")</f>
        <v/>
      </c>
      <c r="AA31" s="30" t="str">
        <f>IF(COUNTIFS('Tracking - SPRI - Technical Doc'!$F31:$I31,AA$2),"x","")</f>
        <v/>
      </c>
      <c r="AB31" s="30" t="str">
        <f>IF(COUNTIFS('Tracking - SPRI - Technical Doc'!$F31:$I31,AB$2),"x","")</f>
        <v/>
      </c>
      <c r="AC31" s="30" t="str">
        <f>IF(COUNTIFS('Tracking - SPRI - Technical Doc'!$F31:$I31,AC$2),"x","")</f>
        <v/>
      </c>
      <c r="AD31" s="30" t="str">
        <f>IF(COUNTIFS('Tracking - SPRI - Technical Doc'!$F31:$I31,AD$2),"x","")</f>
        <v/>
      </c>
      <c r="AE31" s="30" t="str">
        <f>IF(COUNTIFS('Tracking - SPRI - Technical Doc'!$F31:$I31,AE$2),"x","")</f>
        <v/>
      </c>
      <c r="AF31" s="30" t="str">
        <f>IF(COUNTIFS('Tracking - SPRI - Technical Doc'!$F31:$I31,AF$2),"x","")</f>
        <v/>
      </c>
      <c r="AG31" s="30" t="str">
        <f>IF(COUNTIFS('Tracking - SPRI - Technical Doc'!$F31:$I31,AG$2),"x","")</f>
        <v/>
      </c>
      <c r="AH31" s="30" t="str">
        <f>IF(COUNTIFS('Tracking - SPRI - Technical Doc'!$F31:$I31,AH$2),"x","")</f>
        <v/>
      </c>
      <c r="AI31" s="30" t="str">
        <f>IF(COUNTIFS('Tracking - SPRI - Technical Doc'!$F31:$I31,AI$2),"x","")</f>
        <v/>
      </c>
      <c r="AJ31" s="30" t="str">
        <f>IF(COUNTIFS('Tracking - SPRI - Technical Doc'!$F31:$I31,AJ$2),"x","")</f>
        <v/>
      </c>
      <c r="AK31" s="30" t="str">
        <f>IF(COUNTIFS('Tracking - SPRI - Technical Doc'!$F31:$I31,AK$2),"x","")</f>
        <v/>
      </c>
      <c r="AL31" s="30" t="str">
        <f>IF(COUNTIFS('Tracking - SPRI - Technical Doc'!$F31:$I31,AL$2),"x","")</f>
        <v/>
      </c>
      <c r="AM31" s="30" t="str">
        <f>IF(COUNTIFS('Tracking - SPRI - Technical Doc'!$F31:$I31,AM$2),"x","")</f>
        <v/>
      </c>
      <c r="AN31" s="30" t="str">
        <f>IF(COUNTIFS('Tracking - SPRI - Technical Doc'!$F31:$I31,AN$2),"x","")</f>
        <v/>
      </c>
      <c r="AO31" s="30" t="str">
        <f>IF(COUNTIFS('Tracking - SPRI - Technical Doc'!$F31:$I31,AO$2),"x","")</f>
        <v/>
      </c>
      <c r="AP31" s="30" t="str">
        <f>IF(COUNTIFS('Tracking - SPRI - Technical Doc'!$F31:$I31,AP$2),"x","")</f>
        <v>x</v>
      </c>
      <c r="AQ31" s="30" t="str">
        <f>IF(COUNTIFS('Tracking - SPRI - Technical Doc'!$F31:$I31,AQ$2),"x","")</f>
        <v/>
      </c>
      <c r="AR31" s="30" t="str">
        <f>IF(COUNTIFS('Tracking - SPRI - Technical Doc'!$F31:$I31,AR$2),"x","")</f>
        <v/>
      </c>
      <c r="AS31" s="30" t="str">
        <f>IF(COUNTIFS('Tracking - SPRI - Technical Doc'!$F31:$I31,AS$2),"x","")</f>
        <v/>
      </c>
      <c r="AT31" s="30" t="str">
        <f>IF(COUNTIFS('Tracking - SPRI - Technical Doc'!$F31:$I31,AT$2),"x","")</f>
        <v/>
      </c>
      <c r="AU31" s="30" t="str">
        <f>IF(COUNTIFS('Tracking - SPRI - Technical Doc'!$F31:$I31,AU$2),"x","")</f>
        <v/>
      </c>
      <c r="AV31" s="31" t="str">
        <f>IF(COUNTIFS('Tracking - SPRI - Technical Doc'!$F31:$I31,AV$2),"x","")</f>
        <v/>
      </c>
      <c r="AW31" s="31" t="str">
        <f>IF(COUNTIFS('Tracking - SPRI - Technical Doc'!$F31:$I31,AW$2),"x","")</f>
        <v/>
      </c>
      <c r="AX31" s="31" t="str">
        <f>IF(COUNTIFS('Tracking - SPRI - Technical Doc'!$F31:$I31,AX$2),"x","")</f>
        <v/>
      </c>
      <c r="AY31" s="31" t="str">
        <f>IF(COUNTIFS('Tracking - SPRI - Technical Doc'!$F31:$I31,AY$2),"x","")</f>
        <v/>
      </c>
      <c r="AZ31" s="31" t="str">
        <f>IF(COUNTIFS('Tracking - SPRI - Technical Doc'!$F31:$I31,AZ$2),"x","")</f>
        <v/>
      </c>
      <c r="BA31" s="31" t="str">
        <f>IF(COUNTIFS('Tracking - SPRI - Technical Doc'!$F31:$I31,BA$2),"x","")</f>
        <v/>
      </c>
      <c r="BB31" s="31" t="str">
        <f>IF(COUNTIFS('Tracking - SPRI - Technical Doc'!$F31:$I31,BB$2),"x","")</f>
        <v/>
      </c>
      <c r="BC31" s="31" t="str">
        <f>IF(COUNTIFS('Tracking - SPRI - Technical Doc'!$F31:$I31,BC$2),"x","")</f>
        <v/>
      </c>
      <c r="BD31" s="31" t="str">
        <f>IF(COUNTIFS('Tracking - SPRI - Technical Doc'!$F31:$I31,BD$2),"x","")</f>
        <v/>
      </c>
      <c r="BE31" s="31" t="str">
        <f>IF(COUNTIFS('Tracking - SPRI - Technical Doc'!$F31:$I31,BE$2),"x","")</f>
        <v/>
      </c>
      <c r="BF31" s="31" t="str">
        <f>IF(COUNTIFS('Tracking - SPRI - Technical Doc'!$F31:$I31,BF$2),"x","")</f>
        <v/>
      </c>
      <c r="BG31" s="31" t="str">
        <f>IF(COUNTIFS('Tracking - SPRI - Technical Doc'!$F31:$I31,BG$2),"x","")</f>
        <v/>
      </c>
      <c r="BH31" s="31" t="str">
        <f>IF(COUNTIFS('Tracking - SPRI - Technical Doc'!$F31:$I31,BH$2),"x","")</f>
        <v/>
      </c>
      <c r="BI31" s="31" t="str">
        <f>IF(COUNTIFS('Tracking - SPRI - Technical Doc'!$F31:$I31,BI$2),"x","")</f>
        <v/>
      </c>
      <c r="BJ31" s="31" t="str">
        <f>IF(COUNTIFS('Tracking - SPRI - Technical Doc'!$F31:$I31,BJ$2),"x","")</f>
        <v/>
      </c>
      <c r="BK31" s="31" t="str">
        <f>IF(COUNTIFS('Tracking - SPRI - Technical Doc'!$F31:$I31,BK$2),"x","")</f>
        <v/>
      </c>
      <c r="BL31" s="31" t="str">
        <f>IF(COUNTIFS('Tracking - SPRI - Technical Doc'!$F31:$I31,BL$2),"x","")</f>
        <v/>
      </c>
      <c r="BM31" s="31" t="str">
        <f>IF(COUNTIFS('Tracking - SPRI - Technical Doc'!$F31:$I31,BM$2),"x","")</f>
        <v/>
      </c>
      <c r="BN31" s="31" t="str">
        <f>IF(COUNTIFS('Tracking - SPRI - Technical Doc'!$F31:$I31,BN$2),"x","")</f>
        <v/>
      </c>
      <c r="BO31" s="31" t="str">
        <f>IF(COUNTIFS('Tracking - SPRI - Technical Doc'!$F31:$I31,BO$2),"x","")</f>
        <v/>
      </c>
      <c r="BP31" s="31" t="str">
        <f>IF(COUNTIFS('Tracking - SPRI - Technical Doc'!$F31:$I31,BP$2),"x","")</f>
        <v/>
      </c>
      <c r="BQ31" s="31" t="str">
        <f>IF(COUNTIFS('Tracking - SPRI - Technical Doc'!$F31:$I31,BQ$2),"x","")</f>
        <v/>
      </c>
      <c r="BR31" s="31" t="str">
        <f>IF(COUNTIFS('Tracking - SPRI - Technical Doc'!$F31:$I31,BR$2),"x","")</f>
        <v/>
      </c>
      <c r="BS31" s="31" t="str">
        <f>IF(COUNTIFS('Tracking - SPRI - Technical Doc'!$F31:$I31,BS$2),"x","")</f>
        <v/>
      </c>
      <c r="BT31" s="31" t="str">
        <f>IF(COUNTIFS('Tracking - SPRI - Technical Doc'!$F31:$I31,BT$2),"x","")</f>
        <v/>
      </c>
    </row>
    <row r="32" spans="1:72" ht="32" customHeight="1" x14ac:dyDescent="0.15">
      <c r="A32" s="10" t="str">
        <f>'Tracking - SPRI - Technical Doc'!$B32</f>
        <v>Guidelines for the Fabrication of Field Splices Using a Tape Adhesive for Vulcanized EPDM Sheets Used in Roofing Applications</v>
      </c>
      <c r="B32" s="11" t="str">
        <f ca="1">IF(YEAR(NOW())-YEAR('Tracking - SPRI - Technical Doc'!E32)&gt;4,"x","")</f>
        <v>x</v>
      </c>
      <c r="C32" s="12" t="str">
        <f>IF('Tracking - SPRI - Technical Doc'!$C32="s","x","")</f>
        <v/>
      </c>
      <c r="D32" s="12" t="str">
        <f>IF('Tracking - SPRI - Technical Doc'!$C32="r","x","")</f>
        <v>x</v>
      </c>
      <c r="E32" s="12" t="str">
        <f>IF('Tracking - SPRI - Technical Doc'!$C32="w","x","")</f>
        <v/>
      </c>
      <c r="F32" s="12" t="str">
        <f>IF('Tracking - SPRI - Technical Doc'!$C32="b","x","")</f>
        <v/>
      </c>
      <c r="G32" s="12" t="str">
        <f>IF('Tracking - SPRI - Technical Doc'!$C32="p","x","")</f>
        <v/>
      </c>
      <c r="H32" s="12" t="str">
        <f>IF('Tracking - SPRI - Technical Doc'!$C32="a","x","")</f>
        <v/>
      </c>
      <c r="I32" s="30" t="str">
        <f>IF(COUNTIFS('Tracking - SPRI - Technical Doc'!$F32:$I32,I$2),"x","")</f>
        <v/>
      </c>
      <c r="J32" s="30" t="str">
        <f>IF(COUNTIFS('Tracking - SPRI - Technical Doc'!$F32:$I32,J$2),"x","")</f>
        <v/>
      </c>
      <c r="K32" s="30" t="str">
        <f>IF(COUNTIFS('Tracking - SPRI - Technical Doc'!$F32:$I32,K$2),"x","")</f>
        <v/>
      </c>
      <c r="L32" s="30" t="str">
        <f>IF(COUNTIFS('Tracking - SPRI - Technical Doc'!$F32:$I32,L$2),"x","")</f>
        <v/>
      </c>
      <c r="M32" s="30" t="str">
        <f>IF(COUNTIFS('Tracking - SPRI - Technical Doc'!$F32:$I32,M$2),"x","")</f>
        <v/>
      </c>
      <c r="N32" s="30" t="str">
        <f>IF(COUNTIFS('Tracking - SPRI - Technical Doc'!$F32:$I32,N$2),"x","")</f>
        <v/>
      </c>
      <c r="O32" s="30" t="str">
        <f>IF(COUNTIFS('Tracking - SPRI - Technical Doc'!$F32:$I32,O$2),"x","")</f>
        <v/>
      </c>
      <c r="P32" s="30" t="str">
        <f>IF(COUNTIFS('Tracking - SPRI - Technical Doc'!$F32:$I32,P$2),"x","")</f>
        <v/>
      </c>
      <c r="Q32" s="30" t="str">
        <f>IF(COUNTIFS('Tracking - SPRI - Technical Doc'!$F32:$I32,Q$2),"x","")</f>
        <v/>
      </c>
      <c r="R32" s="30" t="str">
        <f>IF(COUNTIFS('Tracking - SPRI - Technical Doc'!$F32:$I32,R$2),"x","")</f>
        <v/>
      </c>
      <c r="S32" s="30" t="str">
        <f>IF(COUNTIFS('Tracking - SPRI - Technical Doc'!$F32:$I32,S$2),"x","")</f>
        <v/>
      </c>
      <c r="T32" s="30" t="str">
        <f>IF(COUNTIFS('Tracking - SPRI - Technical Doc'!$F32:$I32,T$2),"x","")</f>
        <v/>
      </c>
      <c r="U32" s="30" t="str">
        <f>IF(COUNTIFS('Tracking - SPRI - Technical Doc'!$F32:$I32,U$2),"x","")</f>
        <v/>
      </c>
      <c r="V32" s="30" t="str">
        <f>IF(COUNTIFS('Tracking - SPRI - Technical Doc'!$F32:$I32,V$2),"x","")</f>
        <v/>
      </c>
      <c r="W32" s="30" t="str">
        <f>IF(COUNTIFS('Tracking - SPRI - Technical Doc'!$F32:$I32,W$2),"x","")</f>
        <v/>
      </c>
      <c r="X32" s="30" t="str">
        <f>IF(COUNTIFS('Tracking - SPRI - Technical Doc'!$F32:$I32,X$2),"x","")</f>
        <v>x</v>
      </c>
      <c r="Y32" s="30" t="str">
        <f>IF(COUNTIFS('Tracking - SPRI - Technical Doc'!$F32:$I32,Y$2),"x","")</f>
        <v/>
      </c>
      <c r="Z32" s="30" t="str">
        <f>IF(COUNTIFS('Tracking - SPRI - Technical Doc'!$F32:$I32,Z$2),"x","")</f>
        <v/>
      </c>
      <c r="AA32" s="30" t="str">
        <f>IF(COUNTIFS('Tracking - SPRI - Technical Doc'!$F32:$I32,AA$2),"x","")</f>
        <v/>
      </c>
      <c r="AB32" s="30" t="str">
        <f>IF(COUNTIFS('Tracking - SPRI - Technical Doc'!$F32:$I32,AB$2),"x","")</f>
        <v/>
      </c>
      <c r="AC32" s="30" t="str">
        <f>IF(COUNTIFS('Tracking - SPRI - Technical Doc'!$F32:$I32,AC$2),"x","")</f>
        <v/>
      </c>
      <c r="AD32" s="30" t="str">
        <f>IF(COUNTIFS('Tracking - SPRI - Technical Doc'!$F32:$I32,AD$2),"x","")</f>
        <v/>
      </c>
      <c r="AE32" s="30" t="str">
        <f>IF(COUNTIFS('Tracking - SPRI - Technical Doc'!$F32:$I32,AE$2),"x","")</f>
        <v/>
      </c>
      <c r="AF32" s="30" t="str">
        <f>IF(COUNTIFS('Tracking - SPRI - Technical Doc'!$F32:$I32,AF$2),"x","")</f>
        <v/>
      </c>
      <c r="AG32" s="30" t="str">
        <f>IF(COUNTIFS('Tracking - SPRI - Technical Doc'!$F32:$I32,AG$2),"x","")</f>
        <v/>
      </c>
      <c r="AH32" s="30" t="str">
        <f>IF(COUNTIFS('Tracking - SPRI - Technical Doc'!$F32:$I32,AH$2),"x","")</f>
        <v/>
      </c>
      <c r="AI32" s="30" t="str">
        <f>IF(COUNTIFS('Tracking - SPRI - Technical Doc'!$F32:$I32,AI$2),"x","")</f>
        <v/>
      </c>
      <c r="AJ32" s="30" t="str">
        <f>IF(COUNTIFS('Tracking - SPRI - Technical Doc'!$F32:$I32,AJ$2),"x","")</f>
        <v/>
      </c>
      <c r="AK32" s="30" t="str">
        <f>IF(COUNTIFS('Tracking - SPRI - Technical Doc'!$F32:$I32,AK$2),"x","")</f>
        <v/>
      </c>
      <c r="AL32" s="30" t="str">
        <f>IF(COUNTIFS('Tracking - SPRI - Technical Doc'!$F32:$I32,AL$2),"x","")</f>
        <v/>
      </c>
      <c r="AM32" s="30" t="str">
        <f>IF(COUNTIFS('Tracking - SPRI - Technical Doc'!$F32:$I32,AM$2),"x","")</f>
        <v/>
      </c>
      <c r="AN32" s="30" t="str">
        <f>IF(COUNTIFS('Tracking - SPRI - Technical Doc'!$F32:$I32,AN$2),"x","")</f>
        <v/>
      </c>
      <c r="AO32" s="30" t="str">
        <f>IF(COUNTIFS('Tracking - SPRI - Technical Doc'!$F32:$I32,AO$2),"x","")</f>
        <v>x</v>
      </c>
      <c r="AP32" s="30" t="str">
        <f>IF(COUNTIFS('Tracking - SPRI - Technical Doc'!$F32:$I32,AP$2),"x","")</f>
        <v/>
      </c>
      <c r="AQ32" s="30" t="str">
        <f>IF(COUNTIFS('Tracking - SPRI - Technical Doc'!$F32:$I32,AQ$2),"x","")</f>
        <v>x</v>
      </c>
      <c r="AR32" s="30" t="str">
        <f>IF(COUNTIFS('Tracking - SPRI - Technical Doc'!$F32:$I32,AR$2),"x","")</f>
        <v/>
      </c>
      <c r="AS32" s="30" t="str">
        <f>IF(COUNTIFS('Tracking - SPRI - Technical Doc'!$F32:$I32,AS$2),"x","")</f>
        <v/>
      </c>
      <c r="AT32" s="30" t="str">
        <f>IF(COUNTIFS('Tracking - SPRI - Technical Doc'!$F32:$I32,AT$2),"x","")</f>
        <v/>
      </c>
      <c r="AU32" s="30" t="str">
        <f>IF(COUNTIFS('Tracking - SPRI - Technical Doc'!$F32:$I32,AU$2),"x","")</f>
        <v/>
      </c>
      <c r="AV32" s="31" t="str">
        <f>IF(COUNTIFS('Tracking - SPRI - Technical Doc'!$F32:$I32,AV$2),"x","")</f>
        <v/>
      </c>
      <c r="AW32" s="31" t="str">
        <f>IF(COUNTIFS('Tracking - SPRI - Technical Doc'!$F32:$I32,AW$2),"x","")</f>
        <v/>
      </c>
      <c r="AX32" s="31" t="str">
        <f>IF(COUNTIFS('Tracking - SPRI - Technical Doc'!$F32:$I32,AX$2),"x","")</f>
        <v/>
      </c>
      <c r="AY32" s="31" t="str">
        <f>IF(COUNTIFS('Tracking - SPRI - Technical Doc'!$F32:$I32,AY$2),"x","")</f>
        <v/>
      </c>
      <c r="AZ32" s="31" t="str">
        <f>IF(COUNTIFS('Tracking - SPRI - Technical Doc'!$F32:$I32,AZ$2),"x","")</f>
        <v/>
      </c>
      <c r="BA32" s="31" t="str">
        <f>IF(COUNTIFS('Tracking - SPRI - Technical Doc'!$F32:$I32,BA$2),"x","")</f>
        <v/>
      </c>
      <c r="BB32" s="31" t="str">
        <f>IF(COUNTIFS('Tracking - SPRI - Technical Doc'!$F32:$I32,BB$2),"x","")</f>
        <v/>
      </c>
      <c r="BC32" s="31" t="str">
        <f>IF(COUNTIFS('Tracking - SPRI - Technical Doc'!$F32:$I32,BC$2),"x","")</f>
        <v/>
      </c>
      <c r="BD32" s="31" t="str">
        <f>IF(COUNTIFS('Tracking - SPRI - Technical Doc'!$F32:$I32,BD$2),"x","")</f>
        <v/>
      </c>
      <c r="BE32" s="31" t="str">
        <f>IF(COUNTIFS('Tracking - SPRI - Technical Doc'!$F32:$I32,BE$2),"x","")</f>
        <v/>
      </c>
      <c r="BF32" s="31" t="str">
        <f>IF(COUNTIFS('Tracking - SPRI - Technical Doc'!$F32:$I32,BF$2),"x","")</f>
        <v/>
      </c>
      <c r="BG32" s="31" t="str">
        <f>IF(COUNTIFS('Tracking - SPRI - Technical Doc'!$F32:$I32,BG$2),"x","")</f>
        <v/>
      </c>
      <c r="BH32" s="31" t="str">
        <f>IF(COUNTIFS('Tracking - SPRI - Technical Doc'!$F32:$I32,BH$2),"x","")</f>
        <v/>
      </c>
      <c r="BI32" s="31" t="str">
        <f>IF(COUNTIFS('Tracking - SPRI - Technical Doc'!$F32:$I32,BI$2),"x","")</f>
        <v/>
      </c>
      <c r="BJ32" s="31" t="str">
        <f>IF(COUNTIFS('Tracking - SPRI - Technical Doc'!$F32:$I32,BJ$2),"x","")</f>
        <v/>
      </c>
      <c r="BK32" s="31" t="str">
        <f>IF(COUNTIFS('Tracking - SPRI - Technical Doc'!$F32:$I32,BK$2),"x","")</f>
        <v/>
      </c>
      <c r="BL32" s="31" t="str">
        <f>IF(COUNTIFS('Tracking - SPRI - Technical Doc'!$F32:$I32,BL$2),"x","")</f>
        <v/>
      </c>
      <c r="BM32" s="31" t="str">
        <f>IF(COUNTIFS('Tracking - SPRI - Technical Doc'!$F32:$I32,BM$2),"x","")</f>
        <v/>
      </c>
      <c r="BN32" s="31" t="str">
        <f>IF(COUNTIFS('Tracking - SPRI - Technical Doc'!$F32:$I32,BN$2),"x","")</f>
        <v/>
      </c>
      <c r="BO32" s="31" t="str">
        <f>IF(COUNTIFS('Tracking - SPRI - Technical Doc'!$F32:$I32,BO$2),"x","")</f>
        <v/>
      </c>
      <c r="BP32" s="31" t="str">
        <f>IF(COUNTIFS('Tracking - SPRI - Technical Doc'!$F32:$I32,BP$2),"x","")</f>
        <v/>
      </c>
      <c r="BQ32" s="31" t="str">
        <f>IF(COUNTIFS('Tracking - SPRI - Technical Doc'!$F32:$I32,BQ$2),"x","")</f>
        <v/>
      </c>
      <c r="BR32" s="31" t="str">
        <f>IF(COUNTIFS('Tracking - SPRI - Technical Doc'!$F32:$I32,BR$2),"x","")</f>
        <v/>
      </c>
      <c r="BS32" s="31" t="str">
        <f>IF(COUNTIFS('Tracking - SPRI - Technical Doc'!$F32:$I32,BS$2),"x","")</f>
        <v/>
      </c>
      <c r="BT32" s="31" t="str">
        <f>IF(COUNTIFS('Tracking - SPRI - Technical Doc'!$F32:$I32,BT$2),"x","")</f>
        <v/>
      </c>
    </row>
    <row r="33" spans="1:72" ht="20" customHeight="1" x14ac:dyDescent="0.15">
      <c r="A33" s="10" t="str">
        <f>'Tracking - SPRI - Technical Doc'!$B33</f>
        <v>Application Guidelines for Themoset Roofing Systems</v>
      </c>
      <c r="B33" s="11" t="str">
        <f ca="1">IF(YEAR(NOW())-YEAR('Tracking - SPRI - Technical Doc'!E33)&gt;4,"x","")</f>
        <v>x</v>
      </c>
      <c r="C33" s="12" t="str">
        <f>IF('Tracking - SPRI - Technical Doc'!$C33="s","x","")</f>
        <v/>
      </c>
      <c r="D33" s="12" t="str">
        <f>IF('Tracking - SPRI - Technical Doc'!$C33="r","x","")</f>
        <v>x</v>
      </c>
      <c r="E33" s="12" t="str">
        <f>IF('Tracking - SPRI - Technical Doc'!$C33="w","x","")</f>
        <v/>
      </c>
      <c r="F33" s="12" t="str">
        <f>IF('Tracking - SPRI - Technical Doc'!$C33="b","x","")</f>
        <v/>
      </c>
      <c r="G33" s="12" t="str">
        <f>IF('Tracking - SPRI - Technical Doc'!$C33="p","x","")</f>
        <v/>
      </c>
      <c r="H33" s="12" t="str">
        <f>IF('Tracking - SPRI - Technical Doc'!$C33="a","x","")</f>
        <v/>
      </c>
      <c r="I33" s="30" t="str">
        <f>IF(COUNTIFS('Tracking - SPRI - Technical Doc'!$F33:$I33,I$2),"x","")</f>
        <v/>
      </c>
      <c r="J33" s="30" t="str">
        <f>IF(COUNTIFS('Tracking - SPRI - Technical Doc'!$F33:$I33,J$2),"x","")</f>
        <v/>
      </c>
      <c r="K33" s="30" t="str">
        <f>IF(COUNTIFS('Tracking - SPRI - Technical Doc'!$F33:$I33,K$2),"x","")</f>
        <v/>
      </c>
      <c r="L33" s="30" t="str">
        <f>IF(COUNTIFS('Tracking - SPRI - Technical Doc'!$F33:$I33,L$2),"x","")</f>
        <v/>
      </c>
      <c r="M33" s="30" t="str">
        <f>IF(COUNTIFS('Tracking - SPRI - Technical Doc'!$F33:$I33,M$2),"x","")</f>
        <v/>
      </c>
      <c r="N33" s="30" t="str">
        <f>IF(COUNTIFS('Tracking - SPRI - Technical Doc'!$F33:$I33,N$2),"x","")</f>
        <v/>
      </c>
      <c r="O33" s="30" t="str">
        <f>IF(COUNTIFS('Tracking - SPRI - Technical Doc'!$F33:$I33,O$2),"x","")</f>
        <v/>
      </c>
      <c r="P33" s="30" t="str">
        <f>IF(COUNTIFS('Tracking - SPRI - Technical Doc'!$F33:$I33,P$2),"x","")</f>
        <v/>
      </c>
      <c r="Q33" s="30" t="str">
        <f>IF(COUNTIFS('Tracking - SPRI - Technical Doc'!$F33:$I33,Q$2),"x","")</f>
        <v/>
      </c>
      <c r="R33" s="30" t="str">
        <f>IF(COUNTIFS('Tracking - SPRI - Technical Doc'!$F33:$I33,R$2),"x","")</f>
        <v/>
      </c>
      <c r="S33" s="30" t="str">
        <f>IF(COUNTIFS('Tracking - SPRI - Technical Doc'!$F33:$I33,S$2),"x","")</f>
        <v/>
      </c>
      <c r="T33" s="30" t="str">
        <f>IF(COUNTIFS('Tracking - SPRI - Technical Doc'!$F33:$I33,T$2),"x","")</f>
        <v/>
      </c>
      <c r="U33" s="30" t="str">
        <f>IF(COUNTIFS('Tracking - SPRI - Technical Doc'!$F33:$I33,U$2),"x","")</f>
        <v/>
      </c>
      <c r="V33" s="30" t="str">
        <f>IF(COUNTIFS('Tracking - SPRI - Technical Doc'!$F33:$I33,V$2),"x","")</f>
        <v/>
      </c>
      <c r="W33" s="30" t="str">
        <f>IF(COUNTIFS('Tracking - SPRI - Technical Doc'!$F33:$I33,W$2),"x","")</f>
        <v/>
      </c>
      <c r="X33" s="30" t="str">
        <f>IF(COUNTIFS('Tracking - SPRI - Technical Doc'!$F33:$I33,X$2),"x","")</f>
        <v>x</v>
      </c>
      <c r="Y33" s="30" t="str">
        <f>IF(COUNTIFS('Tracking - SPRI - Technical Doc'!$F33:$I33,Y$2),"x","")</f>
        <v/>
      </c>
      <c r="Z33" s="30" t="str">
        <f>IF(COUNTIFS('Tracking - SPRI - Technical Doc'!$F33:$I33,Z$2),"x","")</f>
        <v/>
      </c>
      <c r="AA33" s="30" t="str">
        <f>IF(COUNTIFS('Tracking - SPRI - Technical Doc'!$F33:$I33,AA$2),"x","")</f>
        <v/>
      </c>
      <c r="AB33" s="30" t="str">
        <f>IF(COUNTIFS('Tracking - SPRI - Technical Doc'!$F33:$I33,AB$2),"x","")</f>
        <v/>
      </c>
      <c r="AC33" s="30" t="str">
        <f>IF(COUNTIFS('Tracking - SPRI - Technical Doc'!$F33:$I33,AC$2),"x","")</f>
        <v/>
      </c>
      <c r="AD33" s="30" t="str">
        <f>IF(COUNTIFS('Tracking - SPRI - Technical Doc'!$F33:$I33,AD$2),"x","")</f>
        <v/>
      </c>
      <c r="AE33" s="30" t="str">
        <f>IF(COUNTIFS('Tracking - SPRI - Technical Doc'!$F33:$I33,AE$2),"x","")</f>
        <v/>
      </c>
      <c r="AF33" s="30" t="str">
        <f>IF(COUNTIFS('Tracking - SPRI - Technical Doc'!$F33:$I33,AF$2),"x","")</f>
        <v/>
      </c>
      <c r="AG33" s="30" t="str">
        <f>IF(COUNTIFS('Tracking - SPRI - Technical Doc'!$F33:$I33,AG$2),"x","")</f>
        <v/>
      </c>
      <c r="AH33" s="30" t="str">
        <f>IF(COUNTIFS('Tracking - SPRI - Technical Doc'!$F33:$I33,AH$2),"x","")</f>
        <v/>
      </c>
      <c r="AI33" s="30" t="str">
        <f>IF(COUNTIFS('Tracking - SPRI - Technical Doc'!$F33:$I33,AI$2),"x","")</f>
        <v>x</v>
      </c>
      <c r="AJ33" s="30" t="str">
        <f>IF(COUNTIFS('Tracking - SPRI - Technical Doc'!$F33:$I33,AJ$2),"x","")</f>
        <v/>
      </c>
      <c r="AK33" s="30" t="str">
        <f>IF(COUNTIFS('Tracking - SPRI - Technical Doc'!$F33:$I33,AK$2),"x","")</f>
        <v/>
      </c>
      <c r="AL33" s="30" t="str">
        <f>IF(COUNTIFS('Tracking - SPRI - Technical Doc'!$F33:$I33,AL$2),"x","")</f>
        <v/>
      </c>
      <c r="AM33" s="30" t="str">
        <f>IF(COUNTIFS('Tracking - SPRI - Technical Doc'!$F33:$I33,AM$2),"x","")</f>
        <v/>
      </c>
      <c r="AN33" s="30" t="str">
        <f>IF(COUNTIFS('Tracking - SPRI - Technical Doc'!$F33:$I33,AN$2),"x","")</f>
        <v/>
      </c>
      <c r="AO33" s="30" t="str">
        <f>IF(COUNTIFS('Tracking - SPRI - Technical Doc'!$F33:$I33,AO$2),"x","")</f>
        <v/>
      </c>
      <c r="AP33" s="30" t="str">
        <f>IF(COUNTIFS('Tracking - SPRI - Technical Doc'!$F33:$I33,AP$2),"x","")</f>
        <v/>
      </c>
      <c r="AQ33" s="30" t="str">
        <f>IF(COUNTIFS('Tracking - SPRI - Technical Doc'!$F33:$I33,AQ$2),"x","")</f>
        <v>x</v>
      </c>
      <c r="AR33" s="30" t="str">
        <f>IF(COUNTIFS('Tracking - SPRI - Technical Doc'!$F33:$I33,AR$2),"x","")</f>
        <v/>
      </c>
      <c r="AS33" s="30" t="str">
        <f>IF(COUNTIFS('Tracking - SPRI - Technical Doc'!$F33:$I33,AS$2),"x","")</f>
        <v/>
      </c>
      <c r="AT33" s="30" t="str">
        <f>IF(COUNTIFS('Tracking - SPRI - Technical Doc'!$F33:$I33,AT$2),"x","")</f>
        <v/>
      </c>
      <c r="AU33" s="30" t="str">
        <f>IF(COUNTIFS('Tracking - SPRI - Technical Doc'!$F33:$I33,AU$2),"x","")</f>
        <v/>
      </c>
      <c r="AV33" s="31" t="str">
        <f>IF(COUNTIFS('Tracking - SPRI - Technical Doc'!$F33:$I33,AV$2),"x","")</f>
        <v/>
      </c>
      <c r="AW33" s="31" t="str">
        <f>IF(COUNTIFS('Tracking - SPRI - Technical Doc'!$F33:$I33,AW$2),"x","")</f>
        <v/>
      </c>
      <c r="AX33" s="31" t="str">
        <f>IF(COUNTIFS('Tracking - SPRI - Technical Doc'!$F33:$I33,AX$2),"x","")</f>
        <v/>
      </c>
      <c r="AY33" s="31" t="str">
        <f>IF(COUNTIFS('Tracking - SPRI - Technical Doc'!$F33:$I33,AY$2),"x","")</f>
        <v/>
      </c>
      <c r="AZ33" s="31" t="str">
        <f>IF(COUNTIFS('Tracking - SPRI - Technical Doc'!$F33:$I33,AZ$2),"x","")</f>
        <v/>
      </c>
      <c r="BA33" s="31" t="str">
        <f>IF(COUNTIFS('Tracking - SPRI - Technical Doc'!$F33:$I33,BA$2),"x","")</f>
        <v/>
      </c>
      <c r="BB33" s="31" t="str">
        <f>IF(COUNTIFS('Tracking - SPRI - Technical Doc'!$F33:$I33,BB$2),"x","")</f>
        <v/>
      </c>
      <c r="BC33" s="31" t="str">
        <f>IF(COUNTIFS('Tracking - SPRI - Technical Doc'!$F33:$I33,BC$2),"x","")</f>
        <v/>
      </c>
      <c r="BD33" s="31" t="str">
        <f>IF(COUNTIFS('Tracking - SPRI - Technical Doc'!$F33:$I33,BD$2),"x","")</f>
        <v/>
      </c>
      <c r="BE33" s="31" t="str">
        <f>IF(COUNTIFS('Tracking - SPRI - Technical Doc'!$F33:$I33,BE$2),"x","")</f>
        <v/>
      </c>
      <c r="BF33" s="31" t="str">
        <f>IF(COUNTIFS('Tracking - SPRI - Technical Doc'!$F33:$I33,BF$2),"x","")</f>
        <v/>
      </c>
      <c r="BG33" s="31" t="str">
        <f>IF(COUNTIFS('Tracking - SPRI - Technical Doc'!$F33:$I33,BG$2),"x","")</f>
        <v/>
      </c>
      <c r="BH33" s="31" t="str">
        <f>IF(COUNTIFS('Tracking - SPRI - Technical Doc'!$F33:$I33,BH$2),"x","")</f>
        <v/>
      </c>
      <c r="BI33" s="31" t="str">
        <f>IF(COUNTIFS('Tracking - SPRI - Technical Doc'!$F33:$I33,BI$2),"x","")</f>
        <v/>
      </c>
      <c r="BJ33" s="31" t="str">
        <f>IF(COUNTIFS('Tracking - SPRI - Technical Doc'!$F33:$I33,BJ$2),"x","")</f>
        <v/>
      </c>
      <c r="BK33" s="31" t="str">
        <f>IF(COUNTIFS('Tracking - SPRI - Technical Doc'!$F33:$I33,BK$2),"x","")</f>
        <v/>
      </c>
      <c r="BL33" s="31" t="str">
        <f>IF(COUNTIFS('Tracking - SPRI - Technical Doc'!$F33:$I33,BL$2),"x","")</f>
        <v/>
      </c>
      <c r="BM33" s="31" t="str">
        <f>IF(COUNTIFS('Tracking - SPRI - Technical Doc'!$F33:$I33,BM$2),"x","")</f>
        <v/>
      </c>
      <c r="BN33" s="31" t="str">
        <f>IF(COUNTIFS('Tracking - SPRI - Technical Doc'!$F33:$I33,BN$2),"x","")</f>
        <v/>
      </c>
      <c r="BO33" s="31" t="str">
        <f>IF(COUNTIFS('Tracking - SPRI - Technical Doc'!$F33:$I33,BO$2),"x","")</f>
        <v/>
      </c>
      <c r="BP33" s="31" t="str">
        <f>IF(COUNTIFS('Tracking - SPRI - Technical Doc'!$F33:$I33,BP$2),"x","")</f>
        <v/>
      </c>
      <c r="BQ33" s="31" t="str">
        <f>IF(COUNTIFS('Tracking - SPRI - Technical Doc'!$F33:$I33,BQ$2),"x","")</f>
        <v/>
      </c>
      <c r="BR33" s="31" t="str">
        <f>IF(COUNTIFS('Tracking - SPRI - Technical Doc'!$F33:$I33,BR$2),"x","")</f>
        <v/>
      </c>
      <c r="BS33" s="31" t="str">
        <f>IF(COUNTIFS('Tracking - SPRI - Technical Doc'!$F33:$I33,BS$2),"x","")</f>
        <v/>
      </c>
      <c r="BT33" s="31" t="str">
        <f>IF(COUNTIFS('Tracking - SPRI - Technical Doc'!$F33:$I33,BT$2),"x","")</f>
        <v/>
      </c>
    </row>
    <row r="34" spans="1:72" ht="20" customHeight="1" x14ac:dyDescent="0.15">
      <c r="A34" s="10" t="str">
        <f>'Tracking - SPRI - Technical Doc'!$B34</f>
        <v>Application Guidelines for Thermoplastic Roofing Systems</v>
      </c>
      <c r="B34" s="11" t="str">
        <f ca="1">IF(YEAR(NOW())-YEAR('Tracking - SPRI - Technical Doc'!E34)&gt;4,"x","")</f>
        <v>x</v>
      </c>
      <c r="C34" s="12" t="str">
        <f>IF('Tracking - SPRI - Technical Doc'!$C34="s","x","")</f>
        <v/>
      </c>
      <c r="D34" s="12" t="str">
        <f>IF('Tracking - SPRI - Technical Doc'!$C34="r","x","")</f>
        <v>x</v>
      </c>
      <c r="E34" s="12" t="str">
        <f>IF('Tracking - SPRI - Technical Doc'!$C34="w","x","")</f>
        <v/>
      </c>
      <c r="F34" s="12" t="str">
        <f>IF('Tracking - SPRI - Technical Doc'!$C34="b","x","")</f>
        <v/>
      </c>
      <c r="G34" s="12" t="str">
        <f>IF('Tracking - SPRI - Technical Doc'!$C34="p","x","")</f>
        <v/>
      </c>
      <c r="H34" s="12" t="str">
        <f>IF('Tracking - SPRI - Technical Doc'!$C34="a","x","")</f>
        <v/>
      </c>
      <c r="I34" s="30" t="str">
        <f>IF(COUNTIFS('Tracking - SPRI - Technical Doc'!$F34:$I34,I$2),"x","")</f>
        <v/>
      </c>
      <c r="J34" s="30" t="str">
        <f>IF(COUNTIFS('Tracking - SPRI - Technical Doc'!$F34:$I34,J$2),"x","")</f>
        <v/>
      </c>
      <c r="K34" s="30" t="str">
        <f>IF(COUNTIFS('Tracking - SPRI - Technical Doc'!$F34:$I34,K$2),"x","")</f>
        <v/>
      </c>
      <c r="L34" s="30" t="str">
        <f>IF(COUNTIFS('Tracking - SPRI - Technical Doc'!$F34:$I34,L$2),"x","")</f>
        <v/>
      </c>
      <c r="M34" s="30" t="str">
        <f>IF(COUNTIFS('Tracking - SPRI - Technical Doc'!$F34:$I34,M$2),"x","")</f>
        <v/>
      </c>
      <c r="N34" s="30" t="str">
        <f>IF(COUNTIFS('Tracking - SPRI - Technical Doc'!$F34:$I34,N$2),"x","")</f>
        <v/>
      </c>
      <c r="O34" s="30" t="str">
        <f>IF(COUNTIFS('Tracking - SPRI - Technical Doc'!$F34:$I34,O$2),"x","")</f>
        <v/>
      </c>
      <c r="P34" s="30" t="str">
        <f>IF(COUNTIFS('Tracking - SPRI - Technical Doc'!$F34:$I34,P$2),"x","")</f>
        <v/>
      </c>
      <c r="Q34" s="30" t="str">
        <f>IF(COUNTIFS('Tracking - SPRI - Technical Doc'!$F34:$I34,Q$2),"x","")</f>
        <v/>
      </c>
      <c r="R34" s="30" t="str">
        <f>IF(COUNTIFS('Tracking - SPRI - Technical Doc'!$F34:$I34,R$2),"x","")</f>
        <v/>
      </c>
      <c r="S34" s="30" t="str">
        <f>IF(COUNTIFS('Tracking - SPRI - Technical Doc'!$F34:$I34,S$2),"x","")</f>
        <v/>
      </c>
      <c r="T34" s="30" t="str">
        <f>IF(COUNTIFS('Tracking - SPRI - Technical Doc'!$F34:$I34,T$2),"x","")</f>
        <v/>
      </c>
      <c r="U34" s="30" t="str">
        <f>IF(COUNTIFS('Tracking - SPRI - Technical Doc'!$F34:$I34,U$2),"x","")</f>
        <v/>
      </c>
      <c r="V34" s="30" t="str">
        <f>IF(COUNTIFS('Tracking - SPRI - Technical Doc'!$F34:$I34,V$2),"x","")</f>
        <v/>
      </c>
      <c r="W34" s="30" t="str">
        <f>IF(COUNTIFS('Tracking - SPRI - Technical Doc'!$F34:$I34,W$2),"x","")</f>
        <v/>
      </c>
      <c r="X34" s="30" t="str">
        <f>IF(COUNTIFS('Tracking - SPRI - Technical Doc'!$F34:$I34,X$2),"x","")</f>
        <v>x</v>
      </c>
      <c r="Y34" s="30" t="str">
        <f>IF(COUNTIFS('Tracking - SPRI - Technical Doc'!$F34:$I34,Y$2),"x","")</f>
        <v/>
      </c>
      <c r="Z34" s="30" t="str">
        <f>IF(COUNTIFS('Tracking - SPRI - Technical Doc'!$F34:$I34,Z$2),"x","")</f>
        <v/>
      </c>
      <c r="AA34" s="30" t="str">
        <f>IF(COUNTIFS('Tracking - SPRI - Technical Doc'!$F34:$I34,AA$2),"x","")</f>
        <v/>
      </c>
      <c r="AB34" s="30" t="str">
        <f>IF(COUNTIFS('Tracking - SPRI - Technical Doc'!$F34:$I34,AB$2),"x","")</f>
        <v/>
      </c>
      <c r="AC34" s="30" t="str">
        <f>IF(COUNTIFS('Tracking - SPRI - Technical Doc'!$F34:$I34,AC$2),"x","")</f>
        <v/>
      </c>
      <c r="AD34" s="30" t="str">
        <f>IF(COUNTIFS('Tracking - SPRI - Technical Doc'!$F34:$I34,AD$2),"x","")</f>
        <v/>
      </c>
      <c r="AE34" s="30" t="str">
        <f>IF(COUNTIFS('Tracking - SPRI - Technical Doc'!$F34:$I34,AE$2),"x","")</f>
        <v/>
      </c>
      <c r="AF34" s="30" t="str">
        <f>IF(COUNTIFS('Tracking - SPRI - Technical Doc'!$F34:$I34,AF$2),"x","")</f>
        <v/>
      </c>
      <c r="AG34" s="30" t="str">
        <f>IF(COUNTIFS('Tracking - SPRI - Technical Doc'!$F34:$I34,AG$2),"x","")</f>
        <v/>
      </c>
      <c r="AH34" s="30" t="str">
        <f>IF(COUNTIFS('Tracking - SPRI - Technical Doc'!$F34:$I34,AH$2),"x","")</f>
        <v/>
      </c>
      <c r="AI34" s="30" t="str">
        <f>IF(COUNTIFS('Tracking - SPRI - Technical Doc'!$F34:$I34,AI$2),"x","")</f>
        <v>x</v>
      </c>
      <c r="AJ34" s="30" t="str">
        <f>IF(COUNTIFS('Tracking - SPRI - Technical Doc'!$F34:$I34,AJ$2),"x","")</f>
        <v/>
      </c>
      <c r="AK34" s="30" t="str">
        <f>IF(COUNTIFS('Tracking - SPRI - Technical Doc'!$F34:$I34,AK$2),"x","")</f>
        <v/>
      </c>
      <c r="AL34" s="30" t="str">
        <f>IF(COUNTIFS('Tracking - SPRI - Technical Doc'!$F34:$I34,AL$2),"x","")</f>
        <v/>
      </c>
      <c r="AM34" s="30" t="str">
        <f>IF(COUNTIFS('Tracking - SPRI - Technical Doc'!$F34:$I34,AM$2),"x","")</f>
        <v/>
      </c>
      <c r="AN34" s="30" t="str">
        <f>IF(COUNTIFS('Tracking - SPRI - Technical Doc'!$F34:$I34,AN$2),"x","")</f>
        <v/>
      </c>
      <c r="AO34" s="30" t="str">
        <f>IF(COUNTIFS('Tracking - SPRI - Technical Doc'!$F34:$I34,AO$2),"x","")</f>
        <v/>
      </c>
      <c r="AP34" s="30" t="str">
        <f>IF(COUNTIFS('Tracking - SPRI - Technical Doc'!$F34:$I34,AP$2),"x","")</f>
        <v>x</v>
      </c>
      <c r="AQ34" s="30" t="str">
        <f>IF(COUNTIFS('Tracking - SPRI - Technical Doc'!$F34:$I34,AQ$2),"x","")</f>
        <v/>
      </c>
      <c r="AR34" s="30" t="str">
        <f>IF(COUNTIFS('Tracking - SPRI - Technical Doc'!$F34:$I34,AR$2),"x","")</f>
        <v/>
      </c>
      <c r="AS34" s="30" t="str">
        <f>IF(COUNTIFS('Tracking - SPRI - Technical Doc'!$F34:$I34,AS$2),"x","")</f>
        <v/>
      </c>
      <c r="AT34" s="30" t="str">
        <f>IF(COUNTIFS('Tracking - SPRI - Technical Doc'!$F34:$I34,AT$2),"x","")</f>
        <v/>
      </c>
      <c r="AU34" s="30" t="str">
        <f>IF(COUNTIFS('Tracking - SPRI - Technical Doc'!$F34:$I34,AU$2),"x","")</f>
        <v/>
      </c>
      <c r="AV34" s="31" t="str">
        <f>IF(COUNTIFS('Tracking - SPRI - Technical Doc'!$F34:$I34,AV$2),"x","")</f>
        <v/>
      </c>
      <c r="AW34" s="31" t="str">
        <f>IF(COUNTIFS('Tracking - SPRI - Technical Doc'!$F34:$I34,AW$2),"x","")</f>
        <v/>
      </c>
      <c r="AX34" s="31" t="str">
        <f>IF(COUNTIFS('Tracking - SPRI - Technical Doc'!$F34:$I34,AX$2),"x","")</f>
        <v/>
      </c>
      <c r="AY34" s="31" t="str">
        <f>IF(COUNTIFS('Tracking - SPRI - Technical Doc'!$F34:$I34,AY$2),"x","")</f>
        <v/>
      </c>
      <c r="AZ34" s="31" t="str">
        <f>IF(COUNTIFS('Tracking - SPRI - Technical Doc'!$F34:$I34,AZ$2),"x","")</f>
        <v/>
      </c>
      <c r="BA34" s="31" t="str">
        <f>IF(COUNTIFS('Tracking - SPRI - Technical Doc'!$F34:$I34,BA$2),"x","")</f>
        <v/>
      </c>
      <c r="BB34" s="31" t="str">
        <f>IF(COUNTIFS('Tracking - SPRI - Technical Doc'!$F34:$I34,BB$2),"x","")</f>
        <v/>
      </c>
      <c r="BC34" s="31" t="str">
        <f>IF(COUNTIFS('Tracking - SPRI - Technical Doc'!$F34:$I34,BC$2),"x","")</f>
        <v/>
      </c>
      <c r="BD34" s="31" t="str">
        <f>IF(COUNTIFS('Tracking - SPRI - Technical Doc'!$F34:$I34,BD$2),"x","")</f>
        <v/>
      </c>
      <c r="BE34" s="31" t="str">
        <f>IF(COUNTIFS('Tracking - SPRI - Technical Doc'!$F34:$I34,BE$2),"x","")</f>
        <v/>
      </c>
      <c r="BF34" s="31" t="str">
        <f>IF(COUNTIFS('Tracking - SPRI - Technical Doc'!$F34:$I34,BF$2),"x","")</f>
        <v/>
      </c>
      <c r="BG34" s="31" t="str">
        <f>IF(COUNTIFS('Tracking - SPRI - Technical Doc'!$F34:$I34,BG$2),"x","")</f>
        <v/>
      </c>
      <c r="BH34" s="31" t="str">
        <f>IF(COUNTIFS('Tracking - SPRI - Technical Doc'!$F34:$I34,BH$2),"x","")</f>
        <v/>
      </c>
      <c r="BI34" s="31" t="str">
        <f>IF(COUNTIFS('Tracking - SPRI - Technical Doc'!$F34:$I34,BI$2),"x","")</f>
        <v/>
      </c>
      <c r="BJ34" s="31" t="str">
        <f>IF(COUNTIFS('Tracking - SPRI - Technical Doc'!$F34:$I34,BJ$2),"x","")</f>
        <v/>
      </c>
      <c r="BK34" s="31" t="str">
        <f>IF(COUNTIFS('Tracking - SPRI - Technical Doc'!$F34:$I34,BK$2),"x","")</f>
        <v/>
      </c>
      <c r="BL34" s="31" t="str">
        <f>IF(COUNTIFS('Tracking - SPRI - Technical Doc'!$F34:$I34,BL$2),"x","")</f>
        <v/>
      </c>
      <c r="BM34" s="31" t="str">
        <f>IF(COUNTIFS('Tracking - SPRI - Technical Doc'!$F34:$I34,BM$2),"x","")</f>
        <v/>
      </c>
      <c r="BN34" s="31" t="str">
        <f>IF(COUNTIFS('Tracking - SPRI - Technical Doc'!$F34:$I34,BN$2),"x","")</f>
        <v/>
      </c>
      <c r="BO34" s="31" t="str">
        <f>IF(COUNTIFS('Tracking - SPRI - Technical Doc'!$F34:$I34,BO$2),"x","")</f>
        <v/>
      </c>
      <c r="BP34" s="31" t="str">
        <f>IF(COUNTIFS('Tracking - SPRI - Technical Doc'!$F34:$I34,BP$2),"x","")</f>
        <v/>
      </c>
      <c r="BQ34" s="31" t="str">
        <f>IF(COUNTIFS('Tracking - SPRI - Technical Doc'!$F34:$I34,BQ$2),"x","")</f>
        <v/>
      </c>
      <c r="BR34" s="31" t="str">
        <f>IF(COUNTIFS('Tracking - SPRI - Technical Doc'!$F34:$I34,BR$2),"x","")</f>
        <v/>
      </c>
      <c r="BS34" s="31" t="str">
        <f>IF(COUNTIFS('Tracking - SPRI - Technical Doc'!$F34:$I34,BS$2),"x","")</f>
        <v/>
      </c>
      <c r="BT34" s="31" t="str">
        <f>IF(COUNTIFS('Tracking - SPRI - Technical Doc'!$F34:$I34,BT$2),"x","")</f>
        <v/>
      </c>
    </row>
    <row r="35" spans="1:72" ht="20" customHeight="1" x14ac:dyDescent="0.15">
      <c r="A35" s="10" t="str">
        <f>'Tracking - SPRI - Technical Doc'!$B35</f>
        <v>Application Guidelines for Modified Bitumen Roofing Systems</v>
      </c>
      <c r="B35" s="11" t="str">
        <f ca="1">IF(YEAR(NOW())-YEAR('Tracking - SPRI - Technical Doc'!E35)&gt;4,"x","")</f>
        <v>x</v>
      </c>
      <c r="C35" s="12" t="str">
        <f>IF('Tracking - SPRI - Technical Doc'!$C35="s","x","")</f>
        <v/>
      </c>
      <c r="D35" s="12" t="str">
        <f>IF('Tracking - SPRI - Technical Doc'!$C35="r","x","")</f>
        <v>x</v>
      </c>
      <c r="E35" s="12" t="str">
        <f>IF('Tracking - SPRI - Technical Doc'!$C35="w","x","")</f>
        <v/>
      </c>
      <c r="F35" s="12" t="str">
        <f>IF('Tracking - SPRI - Technical Doc'!$C35="b","x","")</f>
        <v/>
      </c>
      <c r="G35" s="12" t="str">
        <f>IF('Tracking - SPRI - Technical Doc'!$C35="p","x","")</f>
        <v/>
      </c>
      <c r="H35" s="12" t="str">
        <f>IF('Tracking - SPRI - Technical Doc'!$C35="a","x","")</f>
        <v/>
      </c>
      <c r="I35" s="30" t="str">
        <f>IF(COUNTIFS('Tracking - SPRI - Technical Doc'!$F35:$I35,I$2),"x","")</f>
        <v/>
      </c>
      <c r="J35" s="30" t="str">
        <f>IF(COUNTIFS('Tracking - SPRI - Technical Doc'!$F35:$I35,J$2),"x","")</f>
        <v/>
      </c>
      <c r="K35" s="30" t="str">
        <f>IF(COUNTIFS('Tracking - SPRI - Technical Doc'!$F35:$I35,K$2),"x","")</f>
        <v/>
      </c>
      <c r="L35" s="30" t="str">
        <f>IF(COUNTIFS('Tracking - SPRI - Technical Doc'!$F35:$I35,L$2),"x","")</f>
        <v/>
      </c>
      <c r="M35" s="30" t="str">
        <f>IF(COUNTIFS('Tracking - SPRI - Technical Doc'!$F35:$I35,M$2),"x","")</f>
        <v/>
      </c>
      <c r="N35" s="30" t="str">
        <f>IF(COUNTIFS('Tracking - SPRI - Technical Doc'!$F35:$I35,N$2),"x","")</f>
        <v/>
      </c>
      <c r="O35" s="30" t="str">
        <f>IF(COUNTIFS('Tracking - SPRI - Technical Doc'!$F35:$I35,O$2),"x","")</f>
        <v/>
      </c>
      <c r="P35" s="30" t="str">
        <f>IF(COUNTIFS('Tracking - SPRI - Technical Doc'!$F35:$I35,P$2),"x","")</f>
        <v/>
      </c>
      <c r="Q35" s="30" t="str">
        <f>IF(COUNTIFS('Tracking - SPRI - Technical Doc'!$F35:$I35,Q$2),"x","")</f>
        <v/>
      </c>
      <c r="R35" s="30" t="str">
        <f>IF(COUNTIFS('Tracking - SPRI - Technical Doc'!$F35:$I35,R$2),"x","")</f>
        <v/>
      </c>
      <c r="S35" s="30" t="str">
        <f>IF(COUNTIFS('Tracking - SPRI - Technical Doc'!$F35:$I35,S$2),"x","")</f>
        <v/>
      </c>
      <c r="T35" s="30" t="str">
        <f>IF(COUNTIFS('Tracking - SPRI - Technical Doc'!$F35:$I35,T$2),"x","")</f>
        <v/>
      </c>
      <c r="U35" s="30" t="str">
        <f>IF(COUNTIFS('Tracking - SPRI - Technical Doc'!$F35:$I35,U$2),"x","")</f>
        <v/>
      </c>
      <c r="V35" s="30" t="str">
        <f>IF(COUNTIFS('Tracking - SPRI - Technical Doc'!$F35:$I35,V$2),"x","")</f>
        <v/>
      </c>
      <c r="W35" s="30" t="str">
        <f>IF(COUNTIFS('Tracking - SPRI - Technical Doc'!$F35:$I35,W$2),"x","")</f>
        <v/>
      </c>
      <c r="X35" s="30" t="str">
        <f>IF(COUNTIFS('Tracking - SPRI - Technical Doc'!$F35:$I35,X$2),"x","")</f>
        <v>x</v>
      </c>
      <c r="Y35" s="30" t="str">
        <f>IF(COUNTIFS('Tracking - SPRI - Technical Doc'!$F35:$I35,Y$2),"x","")</f>
        <v/>
      </c>
      <c r="Z35" s="30" t="str">
        <f>IF(COUNTIFS('Tracking - SPRI - Technical Doc'!$F35:$I35,Z$2),"x","")</f>
        <v/>
      </c>
      <c r="AA35" s="30" t="str">
        <f>IF(COUNTIFS('Tracking - SPRI - Technical Doc'!$F35:$I35,AA$2),"x","")</f>
        <v/>
      </c>
      <c r="AB35" s="30" t="str">
        <f>IF(COUNTIFS('Tracking - SPRI - Technical Doc'!$F35:$I35,AB$2),"x","")</f>
        <v>x</v>
      </c>
      <c r="AC35" s="30" t="str">
        <f>IF(COUNTIFS('Tracking - SPRI - Technical Doc'!$F35:$I35,AC$2),"x","")</f>
        <v/>
      </c>
      <c r="AD35" s="30" t="str">
        <f>IF(COUNTIFS('Tracking - SPRI - Technical Doc'!$F35:$I35,AD$2),"x","")</f>
        <v/>
      </c>
      <c r="AE35" s="30" t="str">
        <f>IF(COUNTIFS('Tracking - SPRI - Technical Doc'!$F35:$I35,AE$2),"x","")</f>
        <v/>
      </c>
      <c r="AF35" s="30" t="str">
        <f>IF(COUNTIFS('Tracking - SPRI - Technical Doc'!$F35:$I35,AF$2),"x","")</f>
        <v/>
      </c>
      <c r="AG35" s="30" t="str">
        <f>IF(COUNTIFS('Tracking - SPRI - Technical Doc'!$F35:$I35,AG$2),"x","")</f>
        <v/>
      </c>
      <c r="AH35" s="30" t="str">
        <f>IF(COUNTIFS('Tracking - SPRI - Technical Doc'!$F35:$I35,AH$2),"x","")</f>
        <v/>
      </c>
      <c r="AI35" s="30" t="str">
        <f>IF(COUNTIFS('Tracking - SPRI - Technical Doc'!$F35:$I35,AI$2),"x","")</f>
        <v/>
      </c>
      <c r="AJ35" s="30" t="str">
        <f>IF(COUNTIFS('Tracking - SPRI - Technical Doc'!$F35:$I35,AJ$2),"x","")</f>
        <v/>
      </c>
      <c r="AK35" s="30" t="str">
        <f>IF(COUNTIFS('Tracking - SPRI - Technical Doc'!$F35:$I35,AK$2),"x","")</f>
        <v/>
      </c>
      <c r="AL35" s="30" t="str">
        <f>IF(COUNTIFS('Tracking - SPRI - Technical Doc'!$F35:$I35,AL$2),"x","")</f>
        <v/>
      </c>
      <c r="AM35" s="30" t="str">
        <f>IF(COUNTIFS('Tracking - SPRI - Technical Doc'!$F35:$I35,AM$2),"x","")</f>
        <v/>
      </c>
      <c r="AN35" s="30" t="str">
        <f>IF(COUNTIFS('Tracking - SPRI - Technical Doc'!$F35:$I35,AN$2),"x","")</f>
        <v/>
      </c>
      <c r="AO35" s="30" t="str">
        <f>IF(COUNTIFS('Tracking - SPRI - Technical Doc'!$F35:$I35,AO$2),"x","")</f>
        <v/>
      </c>
      <c r="AP35" s="30" t="str">
        <f>IF(COUNTIFS('Tracking - SPRI - Technical Doc'!$F35:$I35,AP$2),"x","")</f>
        <v>x</v>
      </c>
      <c r="AQ35" s="30" t="str">
        <f>IF(COUNTIFS('Tracking - SPRI - Technical Doc'!$F35:$I35,AQ$2),"x","")</f>
        <v/>
      </c>
      <c r="AR35" s="30" t="str">
        <f>IF(COUNTIFS('Tracking - SPRI - Technical Doc'!$F35:$I35,AR$2),"x","")</f>
        <v/>
      </c>
      <c r="AS35" s="30" t="str">
        <f>IF(COUNTIFS('Tracking - SPRI - Technical Doc'!$F35:$I35,AS$2),"x","")</f>
        <v/>
      </c>
      <c r="AT35" s="30" t="str">
        <f>IF(COUNTIFS('Tracking - SPRI - Technical Doc'!$F35:$I35,AT$2),"x","")</f>
        <v/>
      </c>
      <c r="AU35" s="30" t="str">
        <f>IF(COUNTIFS('Tracking - SPRI - Technical Doc'!$F35:$I35,AU$2),"x","")</f>
        <v/>
      </c>
      <c r="AV35" s="31" t="str">
        <f>IF(COUNTIFS('Tracking - SPRI - Technical Doc'!$F35:$I35,AV$2),"x","")</f>
        <v/>
      </c>
      <c r="AW35" s="31" t="str">
        <f>IF(COUNTIFS('Tracking - SPRI - Technical Doc'!$F35:$I35,AW$2),"x","")</f>
        <v/>
      </c>
      <c r="AX35" s="31" t="str">
        <f>IF(COUNTIFS('Tracking - SPRI - Technical Doc'!$F35:$I35,AX$2),"x","")</f>
        <v/>
      </c>
      <c r="AY35" s="31" t="str">
        <f>IF(COUNTIFS('Tracking - SPRI - Technical Doc'!$F35:$I35,AY$2),"x","")</f>
        <v/>
      </c>
      <c r="AZ35" s="31" t="str">
        <f>IF(COUNTIFS('Tracking - SPRI - Technical Doc'!$F35:$I35,AZ$2),"x","")</f>
        <v/>
      </c>
      <c r="BA35" s="31" t="str">
        <f>IF(COUNTIFS('Tracking - SPRI - Technical Doc'!$F35:$I35,BA$2),"x","")</f>
        <v/>
      </c>
      <c r="BB35" s="31" t="str">
        <f>IF(COUNTIFS('Tracking - SPRI - Technical Doc'!$F35:$I35,BB$2),"x","")</f>
        <v/>
      </c>
      <c r="BC35" s="31" t="str">
        <f>IF(COUNTIFS('Tracking - SPRI - Technical Doc'!$F35:$I35,BC$2),"x","")</f>
        <v/>
      </c>
      <c r="BD35" s="31" t="str">
        <f>IF(COUNTIFS('Tracking - SPRI - Technical Doc'!$F35:$I35,BD$2),"x","")</f>
        <v/>
      </c>
      <c r="BE35" s="31" t="str">
        <f>IF(COUNTIFS('Tracking - SPRI - Technical Doc'!$F35:$I35,BE$2),"x","")</f>
        <v/>
      </c>
      <c r="BF35" s="31" t="str">
        <f>IF(COUNTIFS('Tracking - SPRI - Technical Doc'!$F35:$I35,BF$2),"x","")</f>
        <v/>
      </c>
      <c r="BG35" s="31" t="str">
        <f>IF(COUNTIFS('Tracking - SPRI - Technical Doc'!$F35:$I35,BG$2),"x","")</f>
        <v/>
      </c>
      <c r="BH35" s="31" t="str">
        <f>IF(COUNTIFS('Tracking - SPRI - Technical Doc'!$F35:$I35,BH$2),"x","")</f>
        <v/>
      </c>
      <c r="BI35" s="31" t="str">
        <f>IF(COUNTIFS('Tracking - SPRI - Technical Doc'!$F35:$I35,BI$2),"x","")</f>
        <v/>
      </c>
      <c r="BJ35" s="31" t="str">
        <f>IF(COUNTIFS('Tracking - SPRI - Technical Doc'!$F35:$I35,BJ$2),"x","")</f>
        <v/>
      </c>
      <c r="BK35" s="31" t="str">
        <f>IF(COUNTIFS('Tracking - SPRI - Technical Doc'!$F35:$I35,BK$2),"x","")</f>
        <v/>
      </c>
      <c r="BL35" s="31" t="str">
        <f>IF(COUNTIFS('Tracking - SPRI - Technical Doc'!$F35:$I35,BL$2),"x","")</f>
        <v/>
      </c>
      <c r="BM35" s="31" t="str">
        <f>IF(COUNTIFS('Tracking - SPRI - Technical Doc'!$F35:$I35,BM$2),"x","")</f>
        <v/>
      </c>
      <c r="BN35" s="31" t="str">
        <f>IF(COUNTIFS('Tracking - SPRI - Technical Doc'!$F35:$I35,BN$2),"x","")</f>
        <v/>
      </c>
      <c r="BO35" s="31" t="str">
        <f>IF(COUNTIFS('Tracking - SPRI - Technical Doc'!$F35:$I35,BO$2),"x","")</f>
        <v/>
      </c>
      <c r="BP35" s="31" t="str">
        <f>IF(COUNTIFS('Tracking - SPRI - Technical Doc'!$F35:$I35,BP$2),"x","")</f>
        <v/>
      </c>
      <c r="BQ35" s="31" t="str">
        <f>IF(COUNTIFS('Tracking - SPRI - Technical Doc'!$F35:$I35,BQ$2),"x","")</f>
        <v/>
      </c>
      <c r="BR35" s="31" t="str">
        <f>IF(COUNTIFS('Tracking - SPRI - Technical Doc'!$F35:$I35,BR$2),"x","")</f>
        <v/>
      </c>
      <c r="BS35" s="31" t="str">
        <f>IF(COUNTIFS('Tracking - SPRI - Technical Doc'!$F35:$I35,BS$2),"x","")</f>
        <v/>
      </c>
      <c r="BT35" s="31" t="str">
        <f>IF(COUNTIFS('Tracking - SPRI - Technical Doc'!$F35:$I35,BT$2),"x","")</f>
        <v/>
      </c>
    </row>
    <row r="36" spans="1:72" ht="32" customHeight="1" x14ac:dyDescent="0.15">
      <c r="A36" s="10" t="str">
        <f>'Tracking - SPRI - Technical Doc'!$B36</f>
        <v>Application Guidelines for Fasteners Used with Flexible Membrane Roofing Systems</v>
      </c>
      <c r="B36" s="11" t="str">
        <f ca="1">IF(YEAR(NOW())-YEAR('Tracking - SPRI - Technical Doc'!E36)&gt;4,"x","")</f>
        <v>x</v>
      </c>
      <c r="C36" s="12" t="str">
        <f>IF('Tracking - SPRI - Technical Doc'!$C36="s","x","")</f>
        <v/>
      </c>
      <c r="D36" s="12" t="str">
        <f>IF('Tracking - SPRI - Technical Doc'!$C36="r","x","")</f>
        <v>x</v>
      </c>
      <c r="E36" s="12" t="str">
        <f>IF('Tracking - SPRI - Technical Doc'!$C36="w","x","")</f>
        <v/>
      </c>
      <c r="F36" s="12" t="str">
        <f>IF('Tracking - SPRI - Technical Doc'!$C36="b","x","")</f>
        <v/>
      </c>
      <c r="G36" s="12" t="str">
        <f>IF('Tracking - SPRI - Technical Doc'!$C36="p","x","")</f>
        <v/>
      </c>
      <c r="H36" s="12" t="str">
        <f>IF('Tracking - SPRI - Technical Doc'!$C36="a","x","")</f>
        <v/>
      </c>
      <c r="I36" s="30" t="str">
        <f>IF(COUNTIFS('Tracking - SPRI - Technical Doc'!$F36:$I36,I$2),"x","")</f>
        <v/>
      </c>
      <c r="J36" s="30" t="str">
        <f>IF(COUNTIFS('Tracking - SPRI - Technical Doc'!$F36:$I36,J$2),"x","")</f>
        <v/>
      </c>
      <c r="K36" s="30" t="str">
        <f>IF(COUNTIFS('Tracking - SPRI - Technical Doc'!$F36:$I36,K$2),"x","")</f>
        <v/>
      </c>
      <c r="L36" s="30" t="str">
        <f>IF(COUNTIFS('Tracking - SPRI - Technical Doc'!$F36:$I36,L$2),"x","")</f>
        <v/>
      </c>
      <c r="M36" s="30" t="str">
        <f>IF(COUNTIFS('Tracking - SPRI - Technical Doc'!$F36:$I36,M$2),"x","")</f>
        <v/>
      </c>
      <c r="N36" s="30" t="str">
        <f>IF(COUNTIFS('Tracking - SPRI - Technical Doc'!$F36:$I36,N$2),"x","")</f>
        <v/>
      </c>
      <c r="O36" s="30" t="str">
        <f>IF(COUNTIFS('Tracking - SPRI - Technical Doc'!$F36:$I36,O$2),"x","")</f>
        <v/>
      </c>
      <c r="P36" s="30" t="str">
        <f>IF(COUNTIFS('Tracking - SPRI - Technical Doc'!$F36:$I36,P$2),"x","")</f>
        <v/>
      </c>
      <c r="Q36" s="30" t="str">
        <f>IF(COUNTIFS('Tracking - SPRI - Technical Doc'!$F36:$I36,Q$2),"x","")</f>
        <v/>
      </c>
      <c r="R36" s="30" t="str">
        <f>IF(COUNTIFS('Tracking - SPRI - Technical Doc'!$F36:$I36,R$2),"x","")</f>
        <v/>
      </c>
      <c r="S36" s="30" t="str">
        <f>IF(COUNTIFS('Tracking - SPRI - Technical Doc'!$F36:$I36,S$2),"x","")</f>
        <v/>
      </c>
      <c r="T36" s="30" t="str">
        <f>IF(COUNTIFS('Tracking - SPRI - Technical Doc'!$F36:$I36,T$2),"x","")</f>
        <v/>
      </c>
      <c r="U36" s="30" t="str">
        <f>IF(COUNTIFS('Tracking - SPRI - Technical Doc'!$F36:$I36,U$2),"x","")</f>
        <v>x</v>
      </c>
      <c r="V36" s="30" t="str">
        <f>IF(COUNTIFS('Tracking - SPRI - Technical Doc'!$F36:$I36,V$2),"x","")</f>
        <v/>
      </c>
      <c r="W36" s="30" t="str">
        <f>IF(COUNTIFS('Tracking - SPRI - Technical Doc'!$F36:$I36,W$2),"x","")</f>
        <v/>
      </c>
      <c r="X36" s="30" t="str">
        <f>IF(COUNTIFS('Tracking - SPRI - Technical Doc'!$F36:$I36,X$2),"x","")</f>
        <v>x</v>
      </c>
      <c r="Y36" s="30" t="str">
        <f>IF(COUNTIFS('Tracking - SPRI - Technical Doc'!$F36:$I36,Y$2),"x","")</f>
        <v/>
      </c>
      <c r="Z36" s="30" t="str">
        <f>IF(COUNTIFS('Tracking - SPRI - Technical Doc'!$F36:$I36,Z$2),"x","")</f>
        <v/>
      </c>
      <c r="AA36" s="30" t="str">
        <f>IF(COUNTIFS('Tracking - SPRI - Technical Doc'!$F36:$I36,AA$2),"x","")</f>
        <v/>
      </c>
      <c r="AB36" s="30" t="str">
        <f>IF(COUNTIFS('Tracking - SPRI - Technical Doc'!$F36:$I36,AB$2),"x","")</f>
        <v/>
      </c>
      <c r="AC36" s="30" t="str">
        <f>IF(COUNTIFS('Tracking - SPRI - Technical Doc'!$F36:$I36,AC$2),"x","")</f>
        <v/>
      </c>
      <c r="AD36" s="30" t="str">
        <f>IF(COUNTIFS('Tracking - SPRI - Technical Doc'!$F36:$I36,AD$2),"x","")</f>
        <v/>
      </c>
      <c r="AE36" s="30" t="str">
        <f>IF(COUNTIFS('Tracking - SPRI - Technical Doc'!$F36:$I36,AE$2),"x","")</f>
        <v/>
      </c>
      <c r="AF36" s="30" t="str">
        <f>IF(COUNTIFS('Tracking - SPRI - Technical Doc'!$F36:$I36,AF$2),"x","")</f>
        <v/>
      </c>
      <c r="AG36" s="30" t="str">
        <f>IF(COUNTIFS('Tracking - SPRI - Technical Doc'!$F36:$I36,AG$2),"x","")</f>
        <v/>
      </c>
      <c r="AH36" s="30" t="str">
        <f>IF(COUNTIFS('Tracking - SPRI - Technical Doc'!$F36:$I36,AH$2),"x","")</f>
        <v/>
      </c>
      <c r="AI36" s="30" t="str">
        <f>IF(COUNTIFS('Tracking - SPRI - Technical Doc'!$F36:$I36,AI$2),"x","")</f>
        <v>x</v>
      </c>
      <c r="AJ36" s="30" t="str">
        <f>IF(COUNTIFS('Tracking - SPRI - Technical Doc'!$F36:$I36,AJ$2),"x","")</f>
        <v/>
      </c>
      <c r="AK36" s="30" t="str">
        <f>IF(COUNTIFS('Tracking - SPRI - Technical Doc'!$F36:$I36,AK$2),"x","")</f>
        <v/>
      </c>
      <c r="AL36" s="30" t="str">
        <f>IF(COUNTIFS('Tracking - SPRI - Technical Doc'!$F36:$I36,AL$2),"x","")</f>
        <v/>
      </c>
      <c r="AM36" s="30" t="str">
        <f>IF(COUNTIFS('Tracking - SPRI - Technical Doc'!$F36:$I36,AM$2),"x","")</f>
        <v/>
      </c>
      <c r="AN36" s="30" t="str">
        <f>IF(COUNTIFS('Tracking - SPRI - Technical Doc'!$F36:$I36,AN$2),"x","")</f>
        <v/>
      </c>
      <c r="AO36" s="30" t="str">
        <f>IF(COUNTIFS('Tracking - SPRI - Technical Doc'!$F36:$I36,AO$2),"x","")</f>
        <v/>
      </c>
      <c r="AP36" s="30" t="str">
        <f>IF(COUNTIFS('Tracking - SPRI - Technical Doc'!$F36:$I36,AP$2),"x","")</f>
        <v/>
      </c>
      <c r="AQ36" s="30" t="str">
        <f>IF(COUNTIFS('Tracking - SPRI - Technical Doc'!$F36:$I36,AQ$2),"x","")</f>
        <v/>
      </c>
      <c r="AR36" s="30" t="str">
        <f>IF(COUNTIFS('Tracking - SPRI - Technical Doc'!$F36:$I36,AR$2),"x","")</f>
        <v/>
      </c>
      <c r="AS36" s="30" t="str">
        <f>IF(COUNTIFS('Tracking - SPRI - Technical Doc'!$F36:$I36,AS$2),"x","")</f>
        <v/>
      </c>
      <c r="AT36" s="30" t="str">
        <f>IF(COUNTIFS('Tracking - SPRI - Technical Doc'!$F36:$I36,AT$2),"x","")</f>
        <v/>
      </c>
      <c r="AU36" s="30" t="str">
        <f>IF(COUNTIFS('Tracking - SPRI - Technical Doc'!$F36:$I36,AU$2),"x","")</f>
        <v/>
      </c>
      <c r="AV36" s="31" t="str">
        <f>IF(COUNTIFS('Tracking - SPRI - Technical Doc'!$F36:$I36,AV$2),"x","")</f>
        <v/>
      </c>
      <c r="AW36" s="31" t="str">
        <f>IF(COUNTIFS('Tracking - SPRI - Technical Doc'!$F36:$I36,AW$2),"x","")</f>
        <v/>
      </c>
      <c r="AX36" s="31" t="str">
        <f>IF(COUNTIFS('Tracking - SPRI - Technical Doc'!$F36:$I36,AX$2),"x","")</f>
        <v/>
      </c>
      <c r="AY36" s="31" t="str">
        <f>IF(COUNTIFS('Tracking - SPRI - Technical Doc'!$F36:$I36,AY$2),"x","")</f>
        <v/>
      </c>
      <c r="AZ36" s="31" t="str">
        <f>IF(COUNTIFS('Tracking - SPRI - Technical Doc'!$F36:$I36,AZ$2),"x","")</f>
        <v/>
      </c>
      <c r="BA36" s="31" t="str">
        <f>IF(COUNTIFS('Tracking - SPRI - Technical Doc'!$F36:$I36,BA$2),"x","")</f>
        <v/>
      </c>
      <c r="BB36" s="31" t="str">
        <f>IF(COUNTIFS('Tracking - SPRI - Technical Doc'!$F36:$I36,BB$2),"x","")</f>
        <v/>
      </c>
      <c r="BC36" s="31" t="str">
        <f>IF(COUNTIFS('Tracking - SPRI - Technical Doc'!$F36:$I36,BC$2),"x","")</f>
        <v/>
      </c>
      <c r="BD36" s="31" t="str">
        <f>IF(COUNTIFS('Tracking - SPRI - Technical Doc'!$F36:$I36,BD$2),"x","")</f>
        <v/>
      </c>
      <c r="BE36" s="31" t="str">
        <f>IF(COUNTIFS('Tracking - SPRI - Technical Doc'!$F36:$I36,BE$2),"x","")</f>
        <v/>
      </c>
      <c r="BF36" s="31" t="str">
        <f>IF(COUNTIFS('Tracking - SPRI - Technical Doc'!$F36:$I36,BF$2),"x","")</f>
        <v/>
      </c>
      <c r="BG36" s="31" t="str">
        <f>IF(COUNTIFS('Tracking - SPRI - Technical Doc'!$F36:$I36,BG$2),"x","")</f>
        <v/>
      </c>
      <c r="BH36" s="31" t="str">
        <f>IF(COUNTIFS('Tracking - SPRI - Technical Doc'!$F36:$I36,BH$2),"x","")</f>
        <v/>
      </c>
      <c r="BI36" s="31" t="str">
        <f>IF(COUNTIFS('Tracking - SPRI - Technical Doc'!$F36:$I36,BI$2),"x","")</f>
        <v/>
      </c>
      <c r="BJ36" s="31" t="str">
        <f>IF(COUNTIFS('Tracking - SPRI - Technical Doc'!$F36:$I36,BJ$2),"x","")</f>
        <v/>
      </c>
      <c r="BK36" s="31" t="str">
        <f>IF(COUNTIFS('Tracking - SPRI - Technical Doc'!$F36:$I36,BK$2),"x","")</f>
        <v/>
      </c>
      <c r="BL36" s="31" t="str">
        <f>IF(COUNTIFS('Tracking - SPRI - Technical Doc'!$F36:$I36,BL$2),"x","")</f>
        <v/>
      </c>
      <c r="BM36" s="31" t="str">
        <f>IF(COUNTIFS('Tracking - SPRI - Technical Doc'!$F36:$I36,BM$2),"x","")</f>
        <v/>
      </c>
      <c r="BN36" s="31" t="str">
        <f>IF(COUNTIFS('Tracking - SPRI - Technical Doc'!$F36:$I36,BN$2),"x","")</f>
        <v/>
      </c>
      <c r="BO36" s="31" t="str">
        <f>IF(COUNTIFS('Tracking - SPRI - Technical Doc'!$F36:$I36,BO$2),"x","")</f>
        <v/>
      </c>
      <c r="BP36" s="31" t="str">
        <f>IF(COUNTIFS('Tracking - SPRI - Technical Doc'!$F36:$I36,BP$2),"x","")</f>
        <v/>
      </c>
      <c r="BQ36" s="31" t="str">
        <f>IF(COUNTIFS('Tracking - SPRI - Technical Doc'!$F36:$I36,BQ$2),"x","")</f>
        <v/>
      </c>
      <c r="BR36" s="31" t="str">
        <f>IF(COUNTIFS('Tracking - SPRI - Technical Doc'!$F36:$I36,BR$2),"x","")</f>
        <v/>
      </c>
      <c r="BS36" s="31" t="str">
        <f>IF(COUNTIFS('Tracking - SPRI - Technical Doc'!$F36:$I36,BS$2),"x","")</f>
        <v/>
      </c>
      <c r="BT36" s="31" t="str">
        <f>IF(COUNTIFS('Tracking - SPRI - Technical Doc'!$F36:$I36,BT$2),"x","")</f>
        <v/>
      </c>
    </row>
    <row r="37" spans="1:72" ht="32" customHeight="1" x14ac:dyDescent="0.15">
      <c r="A37" s="10" t="str">
        <f>'Tracking - SPRI - Technical Doc'!$B37</f>
        <v>Guidelines for the Fabrication of Field Splices Using a Liquid Applied Adhesives for Vulcanized EPDM Sheets Used in Roofing Applications</v>
      </c>
      <c r="B37" s="11" t="str">
        <f ca="1">IF(YEAR(NOW())-YEAR('Tracking - SPRI - Technical Doc'!E37)&gt;4,"x","")</f>
        <v>x</v>
      </c>
      <c r="C37" s="12" t="str">
        <f>IF('Tracking - SPRI - Technical Doc'!$C37="s","x","")</f>
        <v/>
      </c>
      <c r="D37" s="12" t="str">
        <f>IF('Tracking - SPRI - Technical Doc'!$C37="r","x","")</f>
        <v>x</v>
      </c>
      <c r="E37" s="12" t="str">
        <f>IF('Tracking - SPRI - Technical Doc'!$C37="w","x","")</f>
        <v/>
      </c>
      <c r="F37" s="12" t="str">
        <f>IF('Tracking - SPRI - Technical Doc'!$C37="b","x","")</f>
        <v/>
      </c>
      <c r="G37" s="12" t="str">
        <f>IF('Tracking - SPRI - Technical Doc'!$C37="p","x","")</f>
        <v/>
      </c>
      <c r="H37" s="12" t="str">
        <f>IF('Tracking - SPRI - Technical Doc'!$C37="a","x","")</f>
        <v/>
      </c>
      <c r="I37" s="30" t="str">
        <f>IF(COUNTIFS('Tracking - SPRI - Technical Doc'!$F37:$I37,I$2),"x","")</f>
        <v>x</v>
      </c>
      <c r="J37" s="30" t="str">
        <f>IF(COUNTIFS('Tracking - SPRI - Technical Doc'!$F37:$I37,J$2),"x","")</f>
        <v/>
      </c>
      <c r="K37" s="30" t="str">
        <f>IF(COUNTIFS('Tracking - SPRI - Technical Doc'!$F37:$I37,K$2),"x","")</f>
        <v/>
      </c>
      <c r="L37" s="30" t="str">
        <f>IF(COUNTIFS('Tracking - SPRI - Technical Doc'!$F37:$I37,L$2),"x","")</f>
        <v/>
      </c>
      <c r="M37" s="30" t="str">
        <f>IF(COUNTIFS('Tracking - SPRI - Technical Doc'!$F37:$I37,M$2),"x","")</f>
        <v/>
      </c>
      <c r="N37" s="30" t="str">
        <f>IF(COUNTIFS('Tracking - SPRI - Technical Doc'!$F37:$I37,N$2),"x","")</f>
        <v/>
      </c>
      <c r="O37" s="30" t="str">
        <f>IF(COUNTIFS('Tracking - SPRI - Technical Doc'!$F37:$I37,O$2),"x","")</f>
        <v/>
      </c>
      <c r="P37" s="30" t="str">
        <f>IF(COUNTIFS('Tracking - SPRI - Technical Doc'!$F37:$I37,P$2),"x","")</f>
        <v/>
      </c>
      <c r="Q37" s="30" t="str">
        <f>IF(COUNTIFS('Tracking - SPRI - Technical Doc'!$F37:$I37,Q$2),"x","")</f>
        <v/>
      </c>
      <c r="R37" s="30" t="str">
        <f>IF(COUNTIFS('Tracking - SPRI - Technical Doc'!$F37:$I37,R$2),"x","")</f>
        <v/>
      </c>
      <c r="S37" s="30" t="str">
        <f>IF(COUNTIFS('Tracking - SPRI - Technical Doc'!$F37:$I37,S$2),"x","")</f>
        <v/>
      </c>
      <c r="T37" s="30" t="str">
        <f>IF(COUNTIFS('Tracking - SPRI - Technical Doc'!$F37:$I37,T$2),"x","")</f>
        <v/>
      </c>
      <c r="U37" s="30" t="str">
        <f>IF(COUNTIFS('Tracking - SPRI - Technical Doc'!$F37:$I37,U$2),"x","")</f>
        <v/>
      </c>
      <c r="V37" s="30" t="str">
        <f>IF(COUNTIFS('Tracking - SPRI - Technical Doc'!$F37:$I37,V$2),"x","")</f>
        <v/>
      </c>
      <c r="W37" s="30" t="str">
        <f>IF(COUNTIFS('Tracking - SPRI - Technical Doc'!$F37:$I37,W$2),"x","")</f>
        <v/>
      </c>
      <c r="X37" s="30" t="str">
        <f>IF(COUNTIFS('Tracking - SPRI - Technical Doc'!$F37:$I37,X$2),"x","")</f>
        <v>x</v>
      </c>
      <c r="Y37" s="30" t="str">
        <f>IF(COUNTIFS('Tracking - SPRI - Technical Doc'!$F37:$I37,Y$2),"x","")</f>
        <v/>
      </c>
      <c r="Z37" s="30" t="str">
        <f>IF(COUNTIFS('Tracking - SPRI - Technical Doc'!$F37:$I37,Z$2),"x","")</f>
        <v/>
      </c>
      <c r="AA37" s="30" t="str">
        <f>IF(COUNTIFS('Tracking - SPRI - Technical Doc'!$F37:$I37,AA$2),"x","")</f>
        <v/>
      </c>
      <c r="AB37" s="30" t="str">
        <f>IF(COUNTIFS('Tracking - SPRI - Technical Doc'!$F37:$I37,AB$2),"x","")</f>
        <v/>
      </c>
      <c r="AC37" s="30" t="str">
        <f>IF(COUNTIFS('Tracking - SPRI - Technical Doc'!$F37:$I37,AC$2),"x","")</f>
        <v/>
      </c>
      <c r="AD37" s="30" t="str">
        <f>IF(COUNTIFS('Tracking - SPRI - Technical Doc'!$F37:$I37,AD$2),"x","")</f>
        <v/>
      </c>
      <c r="AE37" s="30" t="str">
        <f>IF(COUNTIFS('Tracking - SPRI - Technical Doc'!$F37:$I37,AE$2),"x","")</f>
        <v/>
      </c>
      <c r="AF37" s="30" t="str">
        <f>IF(COUNTIFS('Tracking - SPRI - Technical Doc'!$F37:$I37,AF$2),"x","")</f>
        <v/>
      </c>
      <c r="AG37" s="30" t="str">
        <f>IF(COUNTIFS('Tracking - SPRI - Technical Doc'!$F37:$I37,AG$2),"x","")</f>
        <v/>
      </c>
      <c r="AH37" s="30" t="str">
        <f>IF(COUNTIFS('Tracking - SPRI - Technical Doc'!$F37:$I37,AH$2),"x","")</f>
        <v/>
      </c>
      <c r="AI37" s="30" t="str">
        <f>IF(COUNTIFS('Tracking - SPRI - Technical Doc'!$F37:$I37,AI$2),"x","")</f>
        <v/>
      </c>
      <c r="AJ37" s="30" t="str">
        <f>IF(COUNTIFS('Tracking - SPRI - Technical Doc'!$F37:$I37,AJ$2),"x","")</f>
        <v/>
      </c>
      <c r="AK37" s="30" t="str">
        <f>IF(COUNTIFS('Tracking - SPRI - Technical Doc'!$F37:$I37,AK$2),"x","")</f>
        <v/>
      </c>
      <c r="AL37" s="30" t="str">
        <f>IF(COUNTIFS('Tracking - SPRI - Technical Doc'!$F37:$I37,AL$2),"x","")</f>
        <v/>
      </c>
      <c r="AM37" s="30" t="str">
        <f>IF(COUNTIFS('Tracking - SPRI - Technical Doc'!$F37:$I37,AM$2),"x","")</f>
        <v/>
      </c>
      <c r="AN37" s="30" t="str">
        <f>IF(COUNTIFS('Tracking - SPRI - Technical Doc'!$F37:$I37,AN$2),"x","")</f>
        <v/>
      </c>
      <c r="AO37" s="30" t="str">
        <f>IF(COUNTIFS('Tracking - SPRI - Technical Doc'!$F37:$I37,AO$2),"x","")</f>
        <v/>
      </c>
      <c r="AP37" s="30" t="str">
        <f>IF(COUNTIFS('Tracking - SPRI - Technical Doc'!$F37:$I37,AP$2),"x","")</f>
        <v/>
      </c>
      <c r="AQ37" s="30" t="str">
        <f>IF(COUNTIFS('Tracking - SPRI - Technical Doc'!$F37:$I37,AQ$2),"x","")</f>
        <v>x</v>
      </c>
      <c r="AR37" s="30" t="str">
        <f>IF(COUNTIFS('Tracking - SPRI - Technical Doc'!$F37:$I37,AR$2),"x","")</f>
        <v/>
      </c>
      <c r="AS37" s="30" t="str">
        <f>IF(COUNTIFS('Tracking - SPRI - Technical Doc'!$F37:$I37,AS$2),"x","")</f>
        <v/>
      </c>
      <c r="AT37" s="30" t="str">
        <f>IF(COUNTIFS('Tracking - SPRI - Technical Doc'!$F37:$I37,AT$2),"x","")</f>
        <v/>
      </c>
      <c r="AU37" s="30" t="str">
        <f>IF(COUNTIFS('Tracking - SPRI - Technical Doc'!$F37:$I37,AU$2),"x","")</f>
        <v/>
      </c>
      <c r="AV37" s="31" t="str">
        <f>IF(COUNTIFS('Tracking - SPRI - Technical Doc'!$F37:$I37,AV$2),"x","")</f>
        <v/>
      </c>
      <c r="AW37" s="31" t="str">
        <f>IF(COUNTIFS('Tracking - SPRI - Technical Doc'!$F37:$I37,AW$2),"x","")</f>
        <v/>
      </c>
      <c r="AX37" s="31" t="str">
        <f>IF(COUNTIFS('Tracking - SPRI - Technical Doc'!$F37:$I37,AX$2),"x","")</f>
        <v/>
      </c>
      <c r="AY37" s="31" t="str">
        <f>IF(COUNTIFS('Tracking - SPRI - Technical Doc'!$F37:$I37,AY$2),"x","")</f>
        <v/>
      </c>
      <c r="AZ37" s="31" t="str">
        <f>IF(COUNTIFS('Tracking - SPRI - Technical Doc'!$F37:$I37,AZ$2),"x","")</f>
        <v/>
      </c>
      <c r="BA37" s="31" t="str">
        <f>IF(COUNTIFS('Tracking - SPRI - Technical Doc'!$F37:$I37,BA$2),"x","")</f>
        <v/>
      </c>
      <c r="BB37" s="31" t="str">
        <f>IF(COUNTIFS('Tracking - SPRI - Technical Doc'!$F37:$I37,BB$2),"x","")</f>
        <v/>
      </c>
      <c r="BC37" s="31" t="str">
        <f>IF(COUNTIFS('Tracking - SPRI - Technical Doc'!$F37:$I37,BC$2),"x","")</f>
        <v/>
      </c>
      <c r="BD37" s="31" t="str">
        <f>IF(COUNTIFS('Tracking - SPRI - Technical Doc'!$F37:$I37,BD$2),"x","")</f>
        <v/>
      </c>
      <c r="BE37" s="31" t="str">
        <f>IF(COUNTIFS('Tracking - SPRI - Technical Doc'!$F37:$I37,BE$2),"x","")</f>
        <v/>
      </c>
      <c r="BF37" s="31" t="str">
        <f>IF(COUNTIFS('Tracking - SPRI - Technical Doc'!$F37:$I37,BF$2),"x","")</f>
        <v/>
      </c>
      <c r="BG37" s="31" t="str">
        <f>IF(COUNTIFS('Tracking - SPRI - Technical Doc'!$F37:$I37,BG$2),"x","")</f>
        <v/>
      </c>
      <c r="BH37" s="31" t="str">
        <f>IF(COUNTIFS('Tracking - SPRI - Technical Doc'!$F37:$I37,BH$2),"x","")</f>
        <v/>
      </c>
      <c r="BI37" s="31" t="str">
        <f>IF(COUNTIFS('Tracking - SPRI - Technical Doc'!$F37:$I37,BI$2),"x","")</f>
        <v/>
      </c>
      <c r="BJ37" s="31" t="str">
        <f>IF(COUNTIFS('Tracking - SPRI - Technical Doc'!$F37:$I37,BJ$2),"x","")</f>
        <v/>
      </c>
      <c r="BK37" s="31" t="str">
        <f>IF(COUNTIFS('Tracking - SPRI - Technical Doc'!$F37:$I37,BK$2),"x","")</f>
        <v/>
      </c>
      <c r="BL37" s="31" t="str">
        <f>IF(COUNTIFS('Tracking - SPRI - Technical Doc'!$F37:$I37,BL$2),"x","")</f>
        <v/>
      </c>
      <c r="BM37" s="31" t="str">
        <f>IF(COUNTIFS('Tracking - SPRI - Technical Doc'!$F37:$I37,BM$2),"x","")</f>
        <v/>
      </c>
      <c r="BN37" s="31" t="str">
        <f>IF(COUNTIFS('Tracking - SPRI - Technical Doc'!$F37:$I37,BN$2),"x","")</f>
        <v/>
      </c>
      <c r="BO37" s="31" t="str">
        <f>IF(COUNTIFS('Tracking - SPRI - Technical Doc'!$F37:$I37,BO$2),"x","")</f>
        <v/>
      </c>
      <c r="BP37" s="31" t="str">
        <f>IF(COUNTIFS('Tracking - SPRI - Technical Doc'!$F37:$I37,BP$2),"x","")</f>
        <v/>
      </c>
      <c r="BQ37" s="31" t="str">
        <f>IF(COUNTIFS('Tracking - SPRI - Technical Doc'!$F37:$I37,BQ$2),"x","")</f>
        <v/>
      </c>
      <c r="BR37" s="31" t="str">
        <f>IF(COUNTIFS('Tracking - SPRI - Technical Doc'!$F37:$I37,BR$2),"x","")</f>
        <v/>
      </c>
      <c r="BS37" s="31" t="str">
        <f>IF(COUNTIFS('Tracking - SPRI - Technical Doc'!$F37:$I37,BS$2),"x","")</f>
        <v/>
      </c>
      <c r="BT37" s="31" t="str">
        <f>IF(COUNTIFS('Tracking - SPRI - Technical Doc'!$F37:$I37,BT$2),"x","")</f>
        <v/>
      </c>
    </row>
    <row r="38" spans="1:72" ht="32" customHeight="1" x14ac:dyDescent="0.15">
      <c r="A38" s="10" t="str">
        <f>'Tracking - SPRI - Technical Doc'!$B38</f>
        <v>Application Guidelines for Modified Bitumen Cold Weather Recommendations</v>
      </c>
      <c r="B38" s="11" t="str">
        <f ca="1">IF(YEAR(NOW())-YEAR('Tracking - SPRI - Technical Doc'!E38)&gt;4,"x","")</f>
        <v>x</v>
      </c>
      <c r="C38" s="12" t="str">
        <f>IF('Tracking - SPRI - Technical Doc'!$C38="s","x","")</f>
        <v/>
      </c>
      <c r="D38" s="12" t="str">
        <f>IF('Tracking - SPRI - Technical Doc'!$C38="r","x","")</f>
        <v/>
      </c>
      <c r="E38" s="12" t="str">
        <f>IF('Tracking - SPRI - Technical Doc'!$C38="w","x","")</f>
        <v/>
      </c>
      <c r="F38" s="12" t="str">
        <f>IF('Tracking - SPRI - Technical Doc'!$C38="b","x","")</f>
        <v/>
      </c>
      <c r="G38" s="12" t="str">
        <f>IF('Tracking - SPRI - Technical Doc'!$C38="p","x","")</f>
        <v/>
      </c>
      <c r="H38" s="12" t="str">
        <f>IF('Tracking - SPRI - Technical Doc'!$C38="a","x","")</f>
        <v/>
      </c>
      <c r="I38" s="30" t="str">
        <f>IF(COUNTIFS('Tracking - SPRI - Technical Doc'!$F38:$I38,I$2),"x","")</f>
        <v/>
      </c>
      <c r="J38" s="30" t="str">
        <f>IF(COUNTIFS('Tracking - SPRI - Technical Doc'!$F38:$I38,J$2),"x","")</f>
        <v/>
      </c>
      <c r="K38" s="30" t="str">
        <f>IF(COUNTIFS('Tracking - SPRI - Technical Doc'!$F38:$I38,K$2),"x","")</f>
        <v/>
      </c>
      <c r="L38" s="30" t="str">
        <f>IF(COUNTIFS('Tracking - SPRI - Technical Doc'!$F38:$I38,L$2),"x","")</f>
        <v/>
      </c>
      <c r="M38" s="30" t="str">
        <f>IF(COUNTIFS('Tracking - SPRI - Technical Doc'!$F38:$I38,M$2),"x","")</f>
        <v/>
      </c>
      <c r="N38" s="30" t="str">
        <f>IF(COUNTIFS('Tracking - SPRI - Technical Doc'!$F38:$I38,N$2),"x","")</f>
        <v/>
      </c>
      <c r="O38" s="30" t="str">
        <f>IF(COUNTIFS('Tracking - SPRI - Technical Doc'!$F38:$I38,O$2),"x","")</f>
        <v/>
      </c>
      <c r="P38" s="30" t="str">
        <f>IF(COUNTIFS('Tracking - SPRI - Technical Doc'!$F38:$I38,P$2),"x","")</f>
        <v/>
      </c>
      <c r="Q38" s="30" t="str">
        <f>IF(COUNTIFS('Tracking - SPRI - Technical Doc'!$F38:$I38,Q$2),"x","")</f>
        <v/>
      </c>
      <c r="R38" s="30" t="str">
        <f>IF(COUNTIFS('Tracking - SPRI - Technical Doc'!$F38:$I38,R$2),"x","")</f>
        <v/>
      </c>
      <c r="S38" s="30" t="str">
        <f>IF(COUNTIFS('Tracking - SPRI - Technical Doc'!$F38:$I38,S$2),"x","")</f>
        <v/>
      </c>
      <c r="T38" s="30" t="str">
        <f>IF(COUNTIFS('Tracking - SPRI - Technical Doc'!$F38:$I38,T$2),"x","")</f>
        <v/>
      </c>
      <c r="U38" s="30" t="str">
        <f>IF(COUNTIFS('Tracking - SPRI - Technical Doc'!$F38:$I38,U$2),"x","")</f>
        <v/>
      </c>
      <c r="V38" s="30" t="str">
        <f>IF(COUNTIFS('Tracking - SPRI - Technical Doc'!$F38:$I38,V$2),"x","")</f>
        <v/>
      </c>
      <c r="W38" s="30" t="str">
        <f>IF(COUNTIFS('Tracking - SPRI - Technical Doc'!$F38:$I38,W$2),"x","")</f>
        <v/>
      </c>
      <c r="X38" s="30" t="str">
        <f>IF(COUNTIFS('Tracking - SPRI - Technical Doc'!$F38:$I38,X$2),"x","")</f>
        <v>x</v>
      </c>
      <c r="Y38" s="30" t="str">
        <f>IF(COUNTIFS('Tracking - SPRI - Technical Doc'!$F38:$I38,Y$2),"x","")</f>
        <v/>
      </c>
      <c r="Z38" s="30" t="str">
        <f>IF(COUNTIFS('Tracking - SPRI - Technical Doc'!$F38:$I38,Z$2),"x","")</f>
        <v/>
      </c>
      <c r="AA38" s="30" t="str">
        <f>IF(COUNTIFS('Tracking - SPRI - Technical Doc'!$F38:$I38,AA$2),"x","")</f>
        <v/>
      </c>
      <c r="AB38" s="30" t="str">
        <f>IF(COUNTIFS('Tracking - SPRI - Technical Doc'!$F38:$I38,AB$2),"x","")</f>
        <v>x</v>
      </c>
      <c r="AC38" s="30" t="str">
        <f>IF(COUNTIFS('Tracking - SPRI - Technical Doc'!$F38:$I38,AC$2),"x","")</f>
        <v/>
      </c>
      <c r="AD38" s="30" t="str">
        <f>IF(COUNTIFS('Tracking - SPRI - Technical Doc'!$F38:$I38,AD$2),"x","")</f>
        <v/>
      </c>
      <c r="AE38" s="30" t="str">
        <f>IF(COUNTIFS('Tracking - SPRI - Technical Doc'!$F38:$I38,AE$2),"x","")</f>
        <v/>
      </c>
      <c r="AF38" s="30" t="str">
        <f>IF(COUNTIFS('Tracking - SPRI - Technical Doc'!$F38:$I38,AF$2),"x","")</f>
        <v/>
      </c>
      <c r="AG38" s="30" t="str">
        <f>IF(COUNTIFS('Tracking - SPRI - Technical Doc'!$F38:$I38,AG$2),"x","")</f>
        <v/>
      </c>
      <c r="AH38" s="30" t="str">
        <f>IF(COUNTIFS('Tracking - SPRI - Technical Doc'!$F38:$I38,AH$2),"x","")</f>
        <v/>
      </c>
      <c r="AI38" s="30" t="str">
        <f>IF(COUNTIFS('Tracking - SPRI - Technical Doc'!$F38:$I38,AI$2),"x","")</f>
        <v/>
      </c>
      <c r="AJ38" s="30" t="str">
        <f>IF(COUNTIFS('Tracking - SPRI - Technical Doc'!$F38:$I38,AJ$2),"x","")</f>
        <v/>
      </c>
      <c r="AK38" s="30" t="str">
        <f>IF(COUNTIFS('Tracking - SPRI - Technical Doc'!$F38:$I38,AK$2),"x","")</f>
        <v/>
      </c>
      <c r="AL38" s="30" t="str">
        <f>IF(COUNTIFS('Tracking - SPRI - Technical Doc'!$F38:$I38,AL$2),"x","")</f>
        <v/>
      </c>
      <c r="AM38" s="30" t="str">
        <f>IF(COUNTIFS('Tracking - SPRI - Technical Doc'!$F38:$I38,AM$2),"x","")</f>
        <v/>
      </c>
      <c r="AN38" s="30" t="str">
        <f>IF(COUNTIFS('Tracking - SPRI - Technical Doc'!$F38:$I38,AN$2),"x","")</f>
        <v/>
      </c>
      <c r="AO38" s="30" t="str">
        <f>IF(COUNTIFS('Tracking - SPRI - Technical Doc'!$F38:$I38,AO$2),"x","")</f>
        <v/>
      </c>
      <c r="AP38" s="30" t="str">
        <f>IF(COUNTIFS('Tracking - SPRI - Technical Doc'!$F38:$I38,AP$2),"x","")</f>
        <v/>
      </c>
      <c r="AQ38" s="30" t="str">
        <f>IF(COUNTIFS('Tracking - SPRI - Technical Doc'!$F38:$I38,AQ$2),"x","")</f>
        <v/>
      </c>
      <c r="AR38" s="30" t="str">
        <f>IF(COUNTIFS('Tracking - SPRI - Technical Doc'!$F38:$I38,AR$2),"x","")</f>
        <v/>
      </c>
      <c r="AS38" s="30" t="str">
        <f>IF(COUNTIFS('Tracking - SPRI - Technical Doc'!$F38:$I38,AS$2),"x","")</f>
        <v/>
      </c>
      <c r="AT38" s="30" t="str">
        <f>IF(COUNTIFS('Tracking - SPRI - Technical Doc'!$F38:$I38,AT$2),"x","")</f>
        <v>x</v>
      </c>
      <c r="AU38" s="30" t="str">
        <f>IF(COUNTIFS('Tracking - SPRI - Technical Doc'!$F38:$I38,AU$2),"x","")</f>
        <v/>
      </c>
      <c r="AV38" s="31" t="str">
        <f>IF(COUNTIFS('Tracking - SPRI - Technical Doc'!$F38:$I38,AV$2),"x","")</f>
        <v/>
      </c>
      <c r="AW38" s="31" t="str">
        <f>IF(COUNTIFS('Tracking - SPRI - Technical Doc'!$F38:$I38,AW$2),"x","")</f>
        <v/>
      </c>
      <c r="AX38" s="31" t="str">
        <f>IF(COUNTIFS('Tracking - SPRI - Technical Doc'!$F38:$I38,AX$2),"x","")</f>
        <v/>
      </c>
      <c r="AY38" s="31" t="str">
        <f>IF(COUNTIFS('Tracking - SPRI - Technical Doc'!$F38:$I38,AY$2),"x","")</f>
        <v/>
      </c>
      <c r="AZ38" s="31" t="str">
        <f>IF(COUNTIFS('Tracking - SPRI - Technical Doc'!$F38:$I38,AZ$2),"x","")</f>
        <v/>
      </c>
      <c r="BA38" s="31" t="str">
        <f>IF(COUNTIFS('Tracking - SPRI - Technical Doc'!$F38:$I38,BA$2),"x","")</f>
        <v/>
      </c>
      <c r="BB38" s="31" t="str">
        <f>IF(COUNTIFS('Tracking - SPRI - Technical Doc'!$F38:$I38,BB$2),"x","")</f>
        <v/>
      </c>
      <c r="BC38" s="31" t="str">
        <f>IF(COUNTIFS('Tracking - SPRI - Technical Doc'!$F38:$I38,BC$2),"x","")</f>
        <v/>
      </c>
      <c r="BD38" s="31" t="str">
        <f>IF(COUNTIFS('Tracking - SPRI - Technical Doc'!$F38:$I38,BD$2),"x","")</f>
        <v/>
      </c>
      <c r="BE38" s="31" t="str">
        <f>IF(COUNTIFS('Tracking - SPRI - Technical Doc'!$F38:$I38,BE$2),"x","")</f>
        <v/>
      </c>
      <c r="BF38" s="31" t="str">
        <f>IF(COUNTIFS('Tracking - SPRI - Technical Doc'!$F38:$I38,BF$2),"x","")</f>
        <v/>
      </c>
      <c r="BG38" s="31" t="str">
        <f>IF(COUNTIFS('Tracking - SPRI - Technical Doc'!$F38:$I38,BG$2),"x","")</f>
        <v/>
      </c>
      <c r="BH38" s="31" t="str">
        <f>IF(COUNTIFS('Tracking - SPRI - Technical Doc'!$F38:$I38,BH$2),"x","")</f>
        <v/>
      </c>
      <c r="BI38" s="31" t="str">
        <f>IF(COUNTIFS('Tracking - SPRI - Technical Doc'!$F38:$I38,BI$2),"x","")</f>
        <v/>
      </c>
      <c r="BJ38" s="31" t="str">
        <f>IF(COUNTIFS('Tracking - SPRI - Technical Doc'!$F38:$I38,BJ$2),"x","")</f>
        <v/>
      </c>
      <c r="BK38" s="31" t="str">
        <f>IF(COUNTIFS('Tracking - SPRI - Technical Doc'!$F38:$I38,BK$2),"x","")</f>
        <v/>
      </c>
      <c r="BL38" s="31" t="str">
        <f>IF(COUNTIFS('Tracking - SPRI - Technical Doc'!$F38:$I38,BL$2),"x","")</f>
        <v/>
      </c>
      <c r="BM38" s="31" t="str">
        <f>IF(COUNTIFS('Tracking - SPRI - Technical Doc'!$F38:$I38,BM$2),"x","")</f>
        <v/>
      </c>
      <c r="BN38" s="31" t="str">
        <f>IF(COUNTIFS('Tracking - SPRI - Technical Doc'!$F38:$I38,BN$2),"x","")</f>
        <v/>
      </c>
      <c r="BO38" s="31" t="str">
        <f>IF(COUNTIFS('Tracking - SPRI - Technical Doc'!$F38:$I38,BO$2),"x","")</f>
        <v/>
      </c>
      <c r="BP38" s="31" t="str">
        <f>IF(COUNTIFS('Tracking - SPRI - Technical Doc'!$F38:$I38,BP$2),"x","")</f>
        <v/>
      </c>
      <c r="BQ38" s="31" t="str">
        <f>IF(COUNTIFS('Tracking - SPRI - Technical Doc'!$F38:$I38,BQ$2),"x","")</f>
        <v/>
      </c>
      <c r="BR38" s="31" t="str">
        <f>IF(COUNTIFS('Tracking - SPRI - Technical Doc'!$F38:$I38,BR$2),"x","")</f>
        <v/>
      </c>
      <c r="BS38" s="31" t="str">
        <f>IF(COUNTIFS('Tracking - SPRI - Technical Doc'!$F38:$I38,BS$2),"x","")</f>
        <v/>
      </c>
      <c r="BT38" s="31" t="str">
        <f>IF(COUNTIFS('Tracking - SPRI - Technical Doc'!$F38:$I38,BT$2),"x","")</f>
        <v/>
      </c>
    </row>
    <row r="39" spans="1:72" ht="32" customHeight="1" x14ac:dyDescent="0.15">
      <c r="A39" s="10" t="str">
        <f>'Tracking - SPRI - Technical Doc'!$B39</f>
        <v>Application Guidelines for Self-Adhered Thermoplastic and Thermoset Roofing Systems</v>
      </c>
      <c r="B39" s="11" t="str">
        <f ca="1">IF(YEAR(NOW())-YEAR('Tracking - SPRI - Technical Doc'!E39)&gt;4,"x","")</f>
        <v>x</v>
      </c>
      <c r="C39" s="12" t="str">
        <f>IF('Tracking - SPRI - Technical Doc'!$C39="s","x","")</f>
        <v/>
      </c>
      <c r="D39" s="12" t="str">
        <f>IF('Tracking - SPRI - Technical Doc'!$C39="r","x","")</f>
        <v>x</v>
      </c>
      <c r="E39" s="12" t="str">
        <f>IF('Tracking - SPRI - Technical Doc'!$C39="w","x","")</f>
        <v/>
      </c>
      <c r="F39" s="12" t="str">
        <f>IF('Tracking - SPRI - Technical Doc'!$C39="b","x","")</f>
        <v/>
      </c>
      <c r="G39" s="12" t="str">
        <f>IF('Tracking - SPRI - Technical Doc'!$C39="p","x","")</f>
        <v/>
      </c>
      <c r="H39" s="12" t="str">
        <f>IF('Tracking - SPRI - Technical Doc'!$C39="a","x","")</f>
        <v/>
      </c>
      <c r="I39" s="30" t="str">
        <f>IF(COUNTIFS('Tracking - SPRI - Technical Doc'!$F39:$I39,I$2),"x","")</f>
        <v/>
      </c>
      <c r="J39" s="30" t="str">
        <f>IF(COUNTIFS('Tracking - SPRI - Technical Doc'!$F39:$I39,J$2),"x","")</f>
        <v/>
      </c>
      <c r="K39" s="30" t="str">
        <f>IF(COUNTIFS('Tracking - SPRI - Technical Doc'!$F39:$I39,K$2),"x","")</f>
        <v/>
      </c>
      <c r="L39" s="30" t="str">
        <f>IF(COUNTIFS('Tracking - SPRI - Technical Doc'!$F39:$I39,L$2),"x","")</f>
        <v/>
      </c>
      <c r="M39" s="30" t="str">
        <f>IF(COUNTIFS('Tracking - SPRI - Technical Doc'!$F39:$I39,M$2),"x","")</f>
        <v/>
      </c>
      <c r="N39" s="30" t="str">
        <f>IF(COUNTIFS('Tracking - SPRI - Technical Doc'!$F39:$I39,N$2),"x","")</f>
        <v/>
      </c>
      <c r="O39" s="30" t="str">
        <f>IF(COUNTIFS('Tracking - SPRI - Technical Doc'!$F39:$I39,O$2),"x","")</f>
        <v/>
      </c>
      <c r="P39" s="30" t="str">
        <f>IF(COUNTIFS('Tracking - SPRI - Technical Doc'!$F39:$I39,P$2),"x","")</f>
        <v/>
      </c>
      <c r="Q39" s="30" t="str">
        <f>IF(COUNTIFS('Tracking - SPRI - Technical Doc'!$F39:$I39,Q$2),"x","")</f>
        <v/>
      </c>
      <c r="R39" s="30" t="str">
        <f>IF(COUNTIFS('Tracking - SPRI - Technical Doc'!$F39:$I39,R$2),"x","")</f>
        <v/>
      </c>
      <c r="S39" s="30" t="str">
        <f>IF(COUNTIFS('Tracking - SPRI - Technical Doc'!$F39:$I39,S$2),"x","")</f>
        <v/>
      </c>
      <c r="T39" s="30" t="str">
        <f>IF(COUNTIFS('Tracking - SPRI - Technical Doc'!$F39:$I39,T$2),"x","")</f>
        <v/>
      </c>
      <c r="U39" s="30" t="str">
        <f>IF(COUNTIFS('Tracking - SPRI - Technical Doc'!$F39:$I39,U$2),"x","")</f>
        <v/>
      </c>
      <c r="V39" s="30" t="str">
        <f>IF(COUNTIFS('Tracking - SPRI - Technical Doc'!$F39:$I39,V$2),"x","")</f>
        <v/>
      </c>
      <c r="W39" s="30" t="str">
        <f>IF(COUNTIFS('Tracking - SPRI - Technical Doc'!$F39:$I39,W$2),"x","")</f>
        <v/>
      </c>
      <c r="X39" s="30" t="str">
        <f>IF(COUNTIFS('Tracking - SPRI - Technical Doc'!$F39:$I39,X$2),"x","")</f>
        <v>x</v>
      </c>
      <c r="Y39" s="30" t="str">
        <f>IF(COUNTIFS('Tracking - SPRI - Technical Doc'!$F39:$I39,Y$2),"x","")</f>
        <v/>
      </c>
      <c r="Z39" s="30" t="str">
        <f>IF(COUNTIFS('Tracking - SPRI - Technical Doc'!$F39:$I39,Z$2),"x","")</f>
        <v/>
      </c>
      <c r="AA39" s="30" t="str">
        <f>IF(COUNTIFS('Tracking - SPRI - Technical Doc'!$F39:$I39,AA$2),"x","")</f>
        <v/>
      </c>
      <c r="AB39" s="30" t="str">
        <f>IF(COUNTIFS('Tracking - SPRI - Technical Doc'!$F39:$I39,AB$2),"x","")</f>
        <v/>
      </c>
      <c r="AC39" s="30" t="str">
        <f>IF(COUNTIFS('Tracking - SPRI - Technical Doc'!$F39:$I39,AC$2),"x","")</f>
        <v/>
      </c>
      <c r="AD39" s="30" t="str">
        <f>IF(COUNTIFS('Tracking - SPRI - Technical Doc'!$F39:$I39,AD$2),"x","")</f>
        <v/>
      </c>
      <c r="AE39" s="30" t="str">
        <f>IF(COUNTIFS('Tracking - SPRI - Technical Doc'!$F39:$I39,AE$2),"x","")</f>
        <v/>
      </c>
      <c r="AF39" s="30" t="str">
        <f>IF(COUNTIFS('Tracking - SPRI - Technical Doc'!$F39:$I39,AF$2),"x","")</f>
        <v/>
      </c>
      <c r="AG39" s="30" t="str">
        <f>IF(COUNTIFS('Tracking - SPRI - Technical Doc'!$F39:$I39,AG$2),"x","")</f>
        <v/>
      </c>
      <c r="AH39" s="30" t="str">
        <f>IF(COUNTIFS('Tracking - SPRI - Technical Doc'!$F39:$I39,AH$2),"x","")</f>
        <v/>
      </c>
      <c r="AI39" s="30" t="str">
        <f>IF(COUNTIFS('Tracking - SPRI - Technical Doc'!$F39:$I39,AI$2),"x","")</f>
        <v/>
      </c>
      <c r="AJ39" s="30" t="str">
        <f>IF(COUNTIFS('Tracking - SPRI - Technical Doc'!$F39:$I39,AJ$2),"x","")</f>
        <v/>
      </c>
      <c r="AK39" s="30" t="str">
        <f>IF(COUNTIFS('Tracking - SPRI - Technical Doc'!$F39:$I39,AK$2),"x","")</f>
        <v/>
      </c>
      <c r="AL39" s="30" t="str">
        <f>IF(COUNTIFS('Tracking - SPRI - Technical Doc'!$F39:$I39,AL$2),"x","")</f>
        <v>x</v>
      </c>
      <c r="AM39" s="30" t="str">
        <f>IF(COUNTIFS('Tracking - SPRI - Technical Doc'!$F39:$I39,AM$2),"x","")</f>
        <v/>
      </c>
      <c r="AN39" s="30" t="str">
        <f>IF(COUNTIFS('Tracking - SPRI - Technical Doc'!$F39:$I39,AN$2),"x","")</f>
        <v/>
      </c>
      <c r="AO39" s="30" t="str">
        <f>IF(COUNTIFS('Tracking - SPRI - Technical Doc'!$F39:$I39,AO$2),"x","")</f>
        <v/>
      </c>
      <c r="AP39" s="30" t="str">
        <f>IF(COUNTIFS('Tracking - SPRI - Technical Doc'!$F39:$I39,AP$2),"x","")</f>
        <v>x</v>
      </c>
      <c r="AQ39" s="30" t="str">
        <f>IF(COUNTIFS('Tracking - SPRI - Technical Doc'!$F39:$I39,AQ$2),"x","")</f>
        <v>x</v>
      </c>
      <c r="AR39" s="30" t="str">
        <f>IF(COUNTIFS('Tracking - SPRI - Technical Doc'!$F39:$I39,AR$2),"x","")</f>
        <v/>
      </c>
      <c r="AS39" s="30" t="str">
        <f>IF(COUNTIFS('Tracking - SPRI - Technical Doc'!$F39:$I39,AS$2),"x","")</f>
        <v/>
      </c>
      <c r="AT39" s="30" t="str">
        <f>IF(COUNTIFS('Tracking - SPRI - Technical Doc'!$F39:$I39,AT$2),"x","")</f>
        <v/>
      </c>
      <c r="AU39" s="30" t="str">
        <f>IF(COUNTIFS('Tracking - SPRI - Technical Doc'!$F39:$I39,AU$2),"x","")</f>
        <v/>
      </c>
      <c r="AV39" s="31" t="str">
        <f>IF(COUNTIFS('Tracking - SPRI - Technical Doc'!$F39:$I39,AV$2),"x","")</f>
        <v/>
      </c>
      <c r="AW39" s="31" t="str">
        <f>IF(COUNTIFS('Tracking - SPRI - Technical Doc'!$F39:$I39,AW$2),"x","")</f>
        <v/>
      </c>
      <c r="AX39" s="31" t="str">
        <f>IF(COUNTIFS('Tracking - SPRI - Technical Doc'!$F39:$I39,AX$2),"x","")</f>
        <v/>
      </c>
      <c r="AY39" s="31" t="str">
        <f>IF(COUNTIFS('Tracking - SPRI - Technical Doc'!$F39:$I39,AY$2),"x","")</f>
        <v/>
      </c>
      <c r="AZ39" s="31" t="str">
        <f>IF(COUNTIFS('Tracking - SPRI - Technical Doc'!$F39:$I39,AZ$2),"x","")</f>
        <v/>
      </c>
      <c r="BA39" s="31" t="str">
        <f>IF(COUNTIFS('Tracking - SPRI - Technical Doc'!$F39:$I39,BA$2),"x","")</f>
        <v/>
      </c>
      <c r="BB39" s="31" t="str">
        <f>IF(COUNTIFS('Tracking - SPRI - Technical Doc'!$F39:$I39,BB$2),"x","")</f>
        <v/>
      </c>
      <c r="BC39" s="31" t="str">
        <f>IF(COUNTIFS('Tracking - SPRI - Technical Doc'!$F39:$I39,BC$2),"x","")</f>
        <v/>
      </c>
      <c r="BD39" s="31" t="str">
        <f>IF(COUNTIFS('Tracking - SPRI - Technical Doc'!$F39:$I39,BD$2),"x","")</f>
        <v/>
      </c>
      <c r="BE39" s="31" t="str">
        <f>IF(COUNTIFS('Tracking - SPRI - Technical Doc'!$F39:$I39,BE$2),"x","")</f>
        <v/>
      </c>
      <c r="BF39" s="31" t="str">
        <f>IF(COUNTIFS('Tracking - SPRI - Technical Doc'!$F39:$I39,BF$2),"x","")</f>
        <v/>
      </c>
      <c r="BG39" s="31" t="str">
        <f>IF(COUNTIFS('Tracking - SPRI - Technical Doc'!$F39:$I39,BG$2),"x","")</f>
        <v/>
      </c>
      <c r="BH39" s="31" t="str">
        <f>IF(COUNTIFS('Tracking - SPRI - Technical Doc'!$F39:$I39,BH$2),"x","")</f>
        <v/>
      </c>
      <c r="BI39" s="31" t="str">
        <f>IF(COUNTIFS('Tracking - SPRI - Technical Doc'!$F39:$I39,BI$2),"x","")</f>
        <v/>
      </c>
      <c r="BJ39" s="31" t="str">
        <f>IF(COUNTIFS('Tracking - SPRI - Technical Doc'!$F39:$I39,BJ$2),"x","")</f>
        <v/>
      </c>
      <c r="BK39" s="31" t="str">
        <f>IF(COUNTIFS('Tracking - SPRI - Technical Doc'!$F39:$I39,BK$2),"x","")</f>
        <v/>
      </c>
      <c r="BL39" s="31" t="str">
        <f>IF(COUNTIFS('Tracking - SPRI - Technical Doc'!$F39:$I39,BL$2),"x","")</f>
        <v/>
      </c>
      <c r="BM39" s="31" t="str">
        <f>IF(COUNTIFS('Tracking - SPRI - Technical Doc'!$F39:$I39,BM$2),"x","")</f>
        <v/>
      </c>
      <c r="BN39" s="31" t="str">
        <f>IF(COUNTIFS('Tracking - SPRI - Technical Doc'!$F39:$I39,BN$2),"x","")</f>
        <v/>
      </c>
      <c r="BO39" s="31" t="str">
        <f>IF(COUNTIFS('Tracking - SPRI - Technical Doc'!$F39:$I39,BO$2),"x","")</f>
        <v/>
      </c>
      <c r="BP39" s="31" t="str">
        <f>IF(COUNTIFS('Tracking - SPRI - Technical Doc'!$F39:$I39,BP$2),"x","")</f>
        <v/>
      </c>
      <c r="BQ39" s="31" t="str">
        <f>IF(COUNTIFS('Tracking - SPRI - Technical Doc'!$F39:$I39,BQ$2),"x","")</f>
        <v/>
      </c>
      <c r="BR39" s="31" t="str">
        <f>IF(COUNTIFS('Tracking - SPRI - Technical Doc'!$F39:$I39,BR$2),"x","")</f>
        <v/>
      </c>
      <c r="BS39" s="31" t="str">
        <f>IF(COUNTIFS('Tracking - SPRI - Technical Doc'!$F39:$I39,BS$2),"x","")</f>
        <v/>
      </c>
      <c r="BT39" s="31" t="str">
        <f>IF(COUNTIFS('Tracking - SPRI - Technical Doc'!$F39:$I39,BT$2),"x","")</f>
        <v/>
      </c>
    </row>
    <row r="40" spans="1:72" ht="32" customHeight="1" x14ac:dyDescent="0.15">
      <c r="A40" s="10" t="str">
        <f>'Tracking - SPRI - Technical Doc'!$B40</f>
        <v>Field Test Method for Bond Strength of Low Rise Foam Adhesives to Various Roof Substrates</v>
      </c>
      <c r="B40" s="11" t="str">
        <f ca="1">IF(YEAR(NOW())-YEAR('Tracking - SPRI - Technical Doc'!E40)&gt;4,"x","")</f>
        <v>x</v>
      </c>
      <c r="C40" s="12" t="str">
        <f>IF('Tracking - SPRI - Technical Doc'!$C40="s","x","")</f>
        <v/>
      </c>
      <c r="D40" s="12" t="str">
        <f>IF('Tracking - SPRI - Technical Doc'!$C40="r","x","")</f>
        <v>x</v>
      </c>
      <c r="E40" s="12" t="str">
        <f>IF('Tracking - SPRI - Technical Doc'!$C40="w","x","")</f>
        <v/>
      </c>
      <c r="F40" s="12" t="str">
        <f>IF('Tracking - SPRI - Technical Doc'!$C40="b","x","")</f>
        <v/>
      </c>
      <c r="G40" s="12" t="str">
        <f>IF('Tracking - SPRI - Technical Doc'!$C40="p","x","")</f>
        <v/>
      </c>
      <c r="H40" s="12" t="str">
        <f>IF('Tracking - SPRI - Technical Doc'!$C40="a","x","")</f>
        <v/>
      </c>
      <c r="I40" s="30" t="str">
        <f>IF(COUNTIFS('Tracking - SPRI - Technical Doc'!$F40:$I40,I$2),"x","")</f>
        <v>x</v>
      </c>
      <c r="J40" s="30" t="str">
        <f>IF(COUNTIFS('Tracking - SPRI - Technical Doc'!$F40:$I40,J$2),"x","")</f>
        <v/>
      </c>
      <c r="K40" s="30" t="str">
        <f>IF(COUNTIFS('Tracking - SPRI - Technical Doc'!$F40:$I40,K$2),"x","")</f>
        <v/>
      </c>
      <c r="L40" s="30" t="str">
        <f>IF(COUNTIFS('Tracking - SPRI - Technical Doc'!$F40:$I40,L$2),"x","")</f>
        <v/>
      </c>
      <c r="M40" s="30" t="str">
        <f>IF(COUNTIFS('Tracking - SPRI - Technical Doc'!$F40:$I40,M$2),"x","")</f>
        <v/>
      </c>
      <c r="N40" s="30" t="str">
        <f>IF(COUNTIFS('Tracking - SPRI - Technical Doc'!$F40:$I40,N$2),"x","")</f>
        <v/>
      </c>
      <c r="O40" s="30" t="str">
        <f>IF(COUNTIFS('Tracking - SPRI - Technical Doc'!$F40:$I40,O$2),"x","")</f>
        <v/>
      </c>
      <c r="P40" s="30" t="str">
        <f>IF(COUNTIFS('Tracking - SPRI - Technical Doc'!$F40:$I40,P$2),"x","")</f>
        <v/>
      </c>
      <c r="Q40" s="30" t="str">
        <f>IF(COUNTIFS('Tracking - SPRI - Technical Doc'!$F40:$I40,Q$2),"x","")</f>
        <v/>
      </c>
      <c r="R40" s="30" t="str">
        <f>IF(COUNTIFS('Tracking - SPRI - Technical Doc'!$F40:$I40,R$2),"x","")</f>
        <v/>
      </c>
      <c r="S40" s="30" t="str">
        <f>IF(COUNTIFS('Tracking - SPRI - Technical Doc'!$F40:$I40,S$2),"x","")</f>
        <v/>
      </c>
      <c r="T40" s="30" t="str">
        <f>IF(COUNTIFS('Tracking - SPRI - Technical Doc'!$F40:$I40,T$2),"x","")</f>
        <v/>
      </c>
      <c r="U40" s="30" t="str">
        <f>IF(COUNTIFS('Tracking - SPRI - Technical Doc'!$F40:$I40,U$2),"x","")</f>
        <v/>
      </c>
      <c r="V40" s="30" t="str">
        <f>IF(COUNTIFS('Tracking - SPRI - Technical Doc'!$F40:$I40,V$2),"x","")</f>
        <v/>
      </c>
      <c r="W40" s="30" t="str">
        <f>IF(COUNTIFS('Tracking - SPRI - Technical Doc'!$F40:$I40,W$2),"x","")</f>
        <v/>
      </c>
      <c r="X40" s="30" t="str">
        <f>IF(COUNTIFS('Tracking - SPRI - Technical Doc'!$F40:$I40,X$2),"x","")</f>
        <v>x</v>
      </c>
      <c r="Y40" s="30" t="str">
        <f>IF(COUNTIFS('Tracking - SPRI - Technical Doc'!$F40:$I40,Y$2),"x","")</f>
        <v/>
      </c>
      <c r="Z40" s="30" t="str">
        <f>IF(COUNTIFS('Tracking - SPRI - Technical Doc'!$F40:$I40,Z$2),"x","")</f>
        <v/>
      </c>
      <c r="AA40" s="30" t="str">
        <f>IF(COUNTIFS('Tracking - SPRI - Technical Doc'!$F40:$I40,AA$2),"x","")</f>
        <v/>
      </c>
      <c r="AB40" s="30" t="str">
        <f>IF(COUNTIFS('Tracking - SPRI - Technical Doc'!$F40:$I40,AB$2),"x","")</f>
        <v/>
      </c>
      <c r="AC40" s="30" t="str">
        <f>IF(COUNTIFS('Tracking - SPRI - Technical Doc'!$F40:$I40,AC$2),"x","")</f>
        <v/>
      </c>
      <c r="AD40" s="30" t="str">
        <f>IF(COUNTIFS('Tracking - SPRI - Technical Doc'!$F40:$I40,AD$2),"x","")</f>
        <v/>
      </c>
      <c r="AE40" s="30" t="str">
        <f>IF(COUNTIFS('Tracking - SPRI - Technical Doc'!$F40:$I40,AE$2),"x","")</f>
        <v/>
      </c>
      <c r="AF40" s="30" t="str">
        <f>IF(COUNTIFS('Tracking - SPRI - Technical Doc'!$F40:$I40,AF$2),"x","")</f>
        <v/>
      </c>
      <c r="AG40" s="30" t="str">
        <f>IF(COUNTIFS('Tracking - SPRI - Technical Doc'!$F40:$I40,AG$2),"x","")</f>
        <v/>
      </c>
      <c r="AH40" s="30" t="str">
        <f>IF(COUNTIFS('Tracking - SPRI - Technical Doc'!$F40:$I40,AH$2),"x","")</f>
        <v/>
      </c>
      <c r="AI40" s="30" t="str">
        <f>IF(COUNTIFS('Tracking - SPRI - Technical Doc'!$F40:$I40,AI$2),"x","")</f>
        <v>x</v>
      </c>
      <c r="AJ40" s="30" t="str">
        <f>IF(COUNTIFS('Tracking - SPRI - Technical Doc'!$F40:$I40,AJ$2),"x","")</f>
        <v/>
      </c>
      <c r="AK40" s="30" t="str">
        <f>IF(COUNTIFS('Tracking - SPRI - Technical Doc'!$F40:$I40,AK$2),"x","")</f>
        <v/>
      </c>
      <c r="AL40" s="30" t="str">
        <f>IF(COUNTIFS('Tracking - SPRI - Technical Doc'!$F40:$I40,AL$2),"x","")</f>
        <v/>
      </c>
      <c r="AM40" s="30" t="str">
        <f>IF(COUNTIFS('Tracking - SPRI - Technical Doc'!$F40:$I40,AM$2),"x","")</f>
        <v/>
      </c>
      <c r="AN40" s="30" t="str">
        <f>IF(COUNTIFS('Tracking - SPRI - Technical Doc'!$F40:$I40,AN$2),"x","")</f>
        <v/>
      </c>
      <c r="AO40" s="30" t="str">
        <f>IF(COUNTIFS('Tracking - SPRI - Technical Doc'!$F40:$I40,AO$2),"x","")</f>
        <v/>
      </c>
      <c r="AP40" s="30" t="str">
        <f>IF(COUNTIFS('Tracking - SPRI - Technical Doc'!$F40:$I40,AP$2),"x","")</f>
        <v/>
      </c>
      <c r="AQ40" s="30" t="str">
        <f>IF(COUNTIFS('Tracking - SPRI - Technical Doc'!$F40:$I40,AQ$2),"x","")</f>
        <v/>
      </c>
      <c r="AR40" s="30" t="str">
        <f>IF(COUNTIFS('Tracking - SPRI - Technical Doc'!$F40:$I40,AR$2),"x","")</f>
        <v/>
      </c>
      <c r="AS40" s="30" t="str">
        <f>IF(COUNTIFS('Tracking - SPRI - Technical Doc'!$F40:$I40,AS$2),"x","")</f>
        <v/>
      </c>
      <c r="AT40" s="30" t="str">
        <f>IF(COUNTIFS('Tracking - SPRI - Technical Doc'!$F40:$I40,AT$2),"x","")</f>
        <v/>
      </c>
      <c r="AU40" s="30" t="str">
        <f>IF(COUNTIFS('Tracking - SPRI - Technical Doc'!$F40:$I40,AU$2),"x","")</f>
        <v/>
      </c>
      <c r="AV40" s="31" t="str">
        <f>IF(COUNTIFS('Tracking - SPRI - Technical Doc'!$F40:$I40,AV$2),"x","")</f>
        <v/>
      </c>
      <c r="AW40" s="31" t="str">
        <f>IF(COUNTIFS('Tracking - SPRI - Technical Doc'!$F40:$I40,AW$2),"x","")</f>
        <v/>
      </c>
      <c r="AX40" s="31" t="str">
        <f>IF(COUNTIFS('Tracking - SPRI - Technical Doc'!$F40:$I40,AX$2),"x","")</f>
        <v/>
      </c>
      <c r="AY40" s="31" t="str">
        <f>IF(COUNTIFS('Tracking - SPRI - Technical Doc'!$F40:$I40,AY$2),"x","")</f>
        <v/>
      </c>
      <c r="AZ40" s="31" t="str">
        <f>IF(COUNTIFS('Tracking - SPRI - Technical Doc'!$F40:$I40,AZ$2),"x","")</f>
        <v/>
      </c>
      <c r="BA40" s="31" t="str">
        <f>IF(COUNTIFS('Tracking - SPRI - Technical Doc'!$F40:$I40,BA$2),"x","")</f>
        <v/>
      </c>
      <c r="BB40" s="31" t="str">
        <f>IF(COUNTIFS('Tracking - SPRI - Technical Doc'!$F40:$I40,BB$2),"x","")</f>
        <v/>
      </c>
      <c r="BC40" s="31" t="str">
        <f>IF(COUNTIFS('Tracking - SPRI - Technical Doc'!$F40:$I40,BC$2),"x","")</f>
        <v/>
      </c>
      <c r="BD40" s="31" t="str">
        <f>IF(COUNTIFS('Tracking - SPRI - Technical Doc'!$F40:$I40,BD$2),"x","")</f>
        <v/>
      </c>
      <c r="BE40" s="31" t="str">
        <f>IF(COUNTIFS('Tracking - SPRI - Technical Doc'!$F40:$I40,BE$2),"x","")</f>
        <v/>
      </c>
      <c r="BF40" s="31" t="str">
        <f>IF(COUNTIFS('Tracking - SPRI - Technical Doc'!$F40:$I40,BF$2),"x","")</f>
        <v/>
      </c>
      <c r="BG40" s="31" t="str">
        <f>IF(COUNTIFS('Tracking - SPRI - Technical Doc'!$F40:$I40,BG$2),"x","")</f>
        <v/>
      </c>
      <c r="BH40" s="31" t="str">
        <f>IF(COUNTIFS('Tracking - SPRI - Technical Doc'!$F40:$I40,BH$2),"x","")</f>
        <v/>
      </c>
      <c r="BI40" s="31" t="str">
        <f>IF(COUNTIFS('Tracking - SPRI - Technical Doc'!$F40:$I40,BI$2),"x","")</f>
        <v/>
      </c>
      <c r="BJ40" s="31" t="str">
        <f>IF(COUNTIFS('Tracking - SPRI - Technical Doc'!$F40:$I40,BJ$2),"x","")</f>
        <v/>
      </c>
      <c r="BK40" s="31" t="str">
        <f>IF(COUNTIFS('Tracking - SPRI - Technical Doc'!$F40:$I40,BK$2),"x","")</f>
        <v/>
      </c>
      <c r="BL40" s="31" t="str">
        <f>IF(COUNTIFS('Tracking - SPRI - Technical Doc'!$F40:$I40,BL$2),"x","")</f>
        <v/>
      </c>
      <c r="BM40" s="31" t="str">
        <f>IF(COUNTIFS('Tracking - SPRI - Technical Doc'!$F40:$I40,BM$2),"x","")</f>
        <v/>
      </c>
      <c r="BN40" s="31" t="str">
        <f>IF(COUNTIFS('Tracking - SPRI - Technical Doc'!$F40:$I40,BN$2),"x","")</f>
        <v/>
      </c>
      <c r="BO40" s="31" t="str">
        <f>IF(COUNTIFS('Tracking - SPRI - Technical Doc'!$F40:$I40,BO$2),"x","")</f>
        <v/>
      </c>
      <c r="BP40" s="31" t="str">
        <f>IF(COUNTIFS('Tracking - SPRI - Technical Doc'!$F40:$I40,BP$2),"x","")</f>
        <v/>
      </c>
      <c r="BQ40" s="31" t="str">
        <f>IF(COUNTIFS('Tracking - SPRI - Technical Doc'!$F40:$I40,BQ$2),"x","")</f>
        <v/>
      </c>
      <c r="BR40" s="31" t="str">
        <f>IF(COUNTIFS('Tracking - SPRI - Technical Doc'!$F40:$I40,BR$2),"x","")</f>
        <v/>
      </c>
      <c r="BS40" s="31" t="str">
        <f>IF(COUNTIFS('Tracking - SPRI - Technical Doc'!$F40:$I40,BS$2),"x","")</f>
        <v/>
      </c>
      <c r="BT40" s="31" t="str">
        <f>IF(COUNTIFS('Tracking - SPRI - Technical Doc'!$F40:$I40,BT$2),"x","")</f>
        <v/>
      </c>
    </row>
    <row r="41" spans="1:72" ht="32" customHeight="1" x14ac:dyDescent="0.15">
      <c r="A41" s="10" t="str">
        <f>'Tracking - SPRI - Technical Doc'!$B41</f>
        <v>The Use of Waterborne Bonding Adhesives with Single Ply Roofing Membrane Systems</v>
      </c>
      <c r="B41" s="11" t="str">
        <f ca="1">IF(YEAR(NOW())-YEAR('Tracking - SPRI - Technical Doc'!E41)&gt;4,"x","")</f>
        <v>x</v>
      </c>
      <c r="C41" s="12" t="str">
        <f>IF('Tracking - SPRI - Technical Doc'!$C41="s","x","")</f>
        <v/>
      </c>
      <c r="D41" s="12" t="str">
        <f>IF('Tracking - SPRI - Technical Doc'!$C41="r","x","")</f>
        <v/>
      </c>
      <c r="E41" s="12" t="str">
        <f>IF('Tracking - SPRI - Technical Doc'!$C41="w","x","")</f>
        <v/>
      </c>
      <c r="F41" s="12" t="str">
        <f>IF('Tracking - SPRI - Technical Doc'!$C41="b","x","")</f>
        <v>x</v>
      </c>
      <c r="G41" s="12" t="str">
        <f>IF('Tracking - SPRI - Technical Doc'!$C41="p","x","")</f>
        <v/>
      </c>
      <c r="H41" s="12" t="str">
        <f>IF('Tracking - SPRI - Technical Doc'!$C41="a","x","")</f>
        <v/>
      </c>
      <c r="I41" s="30" t="str">
        <f>IF(COUNTIFS('Tracking - SPRI - Technical Doc'!$F41:$I41,I$2),"x","")</f>
        <v>x</v>
      </c>
      <c r="J41" s="30" t="str">
        <f>IF(COUNTIFS('Tracking - SPRI - Technical Doc'!$F41:$I41,J$2),"x","")</f>
        <v/>
      </c>
      <c r="K41" s="30" t="str">
        <f>IF(COUNTIFS('Tracking - SPRI - Technical Doc'!$F41:$I41,K$2),"x","")</f>
        <v/>
      </c>
      <c r="L41" s="30" t="str">
        <f>IF(COUNTIFS('Tracking - SPRI - Technical Doc'!$F41:$I41,L$2),"x","")</f>
        <v/>
      </c>
      <c r="M41" s="30" t="str">
        <f>IF(COUNTIFS('Tracking - SPRI - Technical Doc'!$F41:$I41,M$2),"x","")</f>
        <v/>
      </c>
      <c r="N41" s="30" t="str">
        <f>IF(COUNTIFS('Tracking - SPRI - Technical Doc'!$F41:$I41,N$2),"x","")</f>
        <v/>
      </c>
      <c r="O41" s="30" t="str">
        <f>IF(COUNTIFS('Tracking - SPRI - Technical Doc'!$F41:$I41,O$2),"x","")</f>
        <v/>
      </c>
      <c r="P41" s="30" t="str">
        <f>IF(COUNTIFS('Tracking - SPRI - Technical Doc'!$F41:$I41,P$2),"x","")</f>
        <v/>
      </c>
      <c r="Q41" s="30" t="str">
        <f>IF(COUNTIFS('Tracking - SPRI - Technical Doc'!$F41:$I41,Q$2),"x","")</f>
        <v/>
      </c>
      <c r="R41" s="30" t="str">
        <f>IF(COUNTIFS('Tracking - SPRI - Technical Doc'!$F41:$I41,R$2),"x","")</f>
        <v/>
      </c>
      <c r="S41" s="30" t="str">
        <f>IF(COUNTIFS('Tracking - SPRI - Technical Doc'!$F41:$I41,S$2),"x","")</f>
        <v/>
      </c>
      <c r="T41" s="30" t="str">
        <f>IF(COUNTIFS('Tracking - SPRI - Technical Doc'!$F41:$I41,T$2),"x","")</f>
        <v/>
      </c>
      <c r="U41" s="30" t="str">
        <f>IF(COUNTIFS('Tracking - SPRI - Technical Doc'!$F41:$I41,U$2),"x","")</f>
        <v/>
      </c>
      <c r="V41" s="30" t="str">
        <f>IF(COUNTIFS('Tracking - SPRI - Technical Doc'!$F41:$I41,V$2),"x","")</f>
        <v/>
      </c>
      <c r="W41" s="30" t="str">
        <f>IF(COUNTIFS('Tracking - SPRI - Technical Doc'!$F41:$I41,W$2),"x","")</f>
        <v/>
      </c>
      <c r="X41" s="30" t="str">
        <f>IF(COUNTIFS('Tracking - SPRI - Technical Doc'!$F41:$I41,X$2),"x","")</f>
        <v>x</v>
      </c>
      <c r="Y41" s="30" t="str">
        <f>IF(COUNTIFS('Tracking - SPRI - Technical Doc'!$F41:$I41,Y$2),"x","")</f>
        <v/>
      </c>
      <c r="Z41" s="30" t="str">
        <f>IF(COUNTIFS('Tracking - SPRI - Technical Doc'!$F41:$I41,Z$2),"x","")</f>
        <v/>
      </c>
      <c r="AA41" s="30" t="str">
        <f>IF(COUNTIFS('Tracking - SPRI - Technical Doc'!$F41:$I41,AA$2),"x","")</f>
        <v/>
      </c>
      <c r="AB41" s="30" t="str">
        <f>IF(COUNTIFS('Tracking - SPRI - Technical Doc'!$F41:$I41,AB$2),"x","")</f>
        <v/>
      </c>
      <c r="AC41" s="30" t="str">
        <f>IF(COUNTIFS('Tracking - SPRI - Technical Doc'!$F41:$I41,AC$2),"x","")</f>
        <v/>
      </c>
      <c r="AD41" s="30" t="str">
        <f>IF(COUNTIFS('Tracking - SPRI - Technical Doc'!$F41:$I41,AD$2),"x","")</f>
        <v/>
      </c>
      <c r="AE41" s="30" t="str">
        <f>IF(COUNTIFS('Tracking - SPRI - Technical Doc'!$F41:$I41,AE$2),"x","")</f>
        <v/>
      </c>
      <c r="AF41" s="30" t="str">
        <f>IF(COUNTIFS('Tracking - SPRI - Technical Doc'!$F41:$I41,AF$2),"x","")</f>
        <v/>
      </c>
      <c r="AG41" s="30" t="str">
        <f>IF(COUNTIFS('Tracking - SPRI - Technical Doc'!$F41:$I41,AG$2),"x","")</f>
        <v/>
      </c>
      <c r="AH41" s="30" t="str">
        <f>IF(COUNTIFS('Tracking - SPRI - Technical Doc'!$F41:$I41,AH$2),"x","")</f>
        <v/>
      </c>
      <c r="AI41" s="30" t="str">
        <f>IF(COUNTIFS('Tracking - SPRI - Technical Doc'!$F41:$I41,AI$2),"x","")</f>
        <v>x</v>
      </c>
      <c r="AJ41" s="30" t="str">
        <f>IF(COUNTIFS('Tracking - SPRI - Technical Doc'!$F41:$I41,AJ$2),"x","")</f>
        <v/>
      </c>
      <c r="AK41" s="30" t="str">
        <f>IF(COUNTIFS('Tracking - SPRI - Technical Doc'!$F41:$I41,AK$2),"x","")</f>
        <v/>
      </c>
      <c r="AL41" s="30" t="str">
        <f>IF(COUNTIFS('Tracking - SPRI - Technical Doc'!$F41:$I41,AL$2),"x","")</f>
        <v/>
      </c>
      <c r="AM41" s="30" t="str">
        <f>IF(COUNTIFS('Tracking - SPRI - Technical Doc'!$F41:$I41,AM$2),"x","")</f>
        <v/>
      </c>
      <c r="AN41" s="30" t="str">
        <f>IF(COUNTIFS('Tracking - SPRI - Technical Doc'!$F41:$I41,AN$2),"x","")</f>
        <v/>
      </c>
      <c r="AO41" s="30" t="str">
        <f>IF(COUNTIFS('Tracking - SPRI - Technical Doc'!$F41:$I41,AO$2),"x","")</f>
        <v/>
      </c>
      <c r="AP41" s="30" t="str">
        <f>IF(COUNTIFS('Tracking - SPRI - Technical Doc'!$F41:$I41,AP$2),"x","")</f>
        <v/>
      </c>
      <c r="AQ41" s="30" t="str">
        <f>IF(COUNTIFS('Tracking - SPRI - Technical Doc'!$F41:$I41,AQ$2),"x","")</f>
        <v/>
      </c>
      <c r="AR41" s="30" t="str">
        <f>IF(COUNTIFS('Tracking - SPRI - Technical Doc'!$F41:$I41,AR$2),"x","")</f>
        <v/>
      </c>
      <c r="AS41" s="30" t="str">
        <f>IF(COUNTIFS('Tracking - SPRI - Technical Doc'!$F41:$I41,AS$2),"x","")</f>
        <v/>
      </c>
      <c r="AT41" s="30" t="str">
        <f>IF(COUNTIFS('Tracking - SPRI - Technical Doc'!$F41:$I41,AT$2),"x","")</f>
        <v/>
      </c>
      <c r="AU41" s="30" t="str">
        <f>IF(COUNTIFS('Tracking - SPRI - Technical Doc'!$F41:$I41,AU$2),"x","")</f>
        <v/>
      </c>
      <c r="AV41" s="31" t="str">
        <f>IF(COUNTIFS('Tracking - SPRI - Technical Doc'!$F41:$I41,AV$2),"x","")</f>
        <v/>
      </c>
      <c r="AW41" s="31" t="str">
        <f>IF(COUNTIFS('Tracking - SPRI - Technical Doc'!$F41:$I41,AW$2),"x","")</f>
        <v/>
      </c>
      <c r="AX41" s="31" t="str">
        <f>IF(COUNTIFS('Tracking - SPRI - Technical Doc'!$F41:$I41,AX$2),"x","")</f>
        <v/>
      </c>
      <c r="AY41" s="31" t="str">
        <f>IF(COUNTIFS('Tracking - SPRI - Technical Doc'!$F41:$I41,AY$2),"x","")</f>
        <v/>
      </c>
      <c r="AZ41" s="31" t="str">
        <f>IF(COUNTIFS('Tracking - SPRI - Technical Doc'!$F41:$I41,AZ$2),"x","")</f>
        <v/>
      </c>
      <c r="BA41" s="31" t="str">
        <f>IF(COUNTIFS('Tracking - SPRI - Technical Doc'!$F41:$I41,BA$2),"x","")</f>
        <v/>
      </c>
      <c r="BB41" s="31" t="str">
        <f>IF(COUNTIFS('Tracking - SPRI - Technical Doc'!$F41:$I41,BB$2),"x","")</f>
        <v/>
      </c>
      <c r="BC41" s="31" t="str">
        <f>IF(COUNTIFS('Tracking - SPRI - Technical Doc'!$F41:$I41,BC$2),"x","")</f>
        <v/>
      </c>
      <c r="BD41" s="31" t="str">
        <f>IF(COUNTIFS('Tracking - SPRI - Technical Doc'!$F41:$I41,BD$2),"x","")</f>
        <v/>
      </c>
      <c r="BE41" s="31" t="str">
        <f>IF(COUNTIFS('Tracking - SPRI - Technical Doc'!$F41:$I41,BE$2),"x","")</f>
        <v/>
      </c>
      <c r="BF41" s="31" t="str">
        <f>IF(COUNTIFS('Tracking - SPRI - Technical Doc'!$F41:$I41,BF$2),"x","")</f>
        <v/>
      </c>
      <c r="BG41" s="31" t="str">
        <f>IF(COUNTIFS('Tracking - SPRI - Technical Doc'!$F41:$I41,BG$2),"x","")</f>
        <v/>
      </c>
      <c r="BH41" s="31" t="str">
        <f>IF(COUNTIFS('Tracking - SPRI - Technical Doc'!$F41:$I41,BH$2),"x","")</f>
        <v/>
      </c>
      <c r="BI41" s="31" t="str">
        <f>IF(COUNTIFS('Tracking - SPRI - Technical Doc'!$F41:$I41,BI$2),"x","")</f>
        <v/>
      </c>
      <c r="BJ41" s="31" t="str">
        <f>IF(COUNTIFS('Tracking - SPRI - Technical Doc'!$F41:$I41,BJ$2),"x","")</f>
        <v/>
      </c>
      <c r="BK41" s="31" t="str">
        <f>IF(COUNTIFS('Tracking - SPRI - Technical Doc'!$F41:$I41,BK$2),"x","")</f>
        <v/>
      </c>
      <c r="BL41" s="31" t="str">
        <f>IF(COUNTIFS('Tracking - SPRI - Technical Doc'!$F41:$I41,BL$2),"x","")</f>
        <v/>
      </c>
      <c r="BM41" s="31" t="str">
        <f>IF(COUNTIFS('Tracking - SPRI - Technical Doc'!$F41:$I41,BM$2),"x","")</f>
        <v/>
      </c>
      <c r="BN41" s="31" t="str">
        <f>IF(COUNTIFS('Tracking - SPRI - Technical Doc'!$F41:$I41,BN$2),"x","")</f>
        <v/>
      </c>
      <c r="BO41" s="31" t="str">
        <f>IF(COUNTIFS('Tracking - SPRI - Technical Doc'!$F41:$I41,BO$2),"x","")</f>
        <v/>
      </c>
      <c r="BP41" s="31" t="str">
        <f>IF(COUNTIFS('Tracking - SPRI - Technical Doc'!$F41:$I41,BP$2),"x","")</f>
        <v/>
      </c>
      <c r="BQ41" s="31" t="str">
        <f>IF(COUNTIFS('Tracking - SPRI - Technical Doc'!$F41:$I41,BQ$2),"x","")</f>
        <v/>
      </c>
      <c r="BR41" s="31" t="str">
        <f>IF(COUNTIFS('Tracking - SPRI - Technical Doc'!$F41:$I41,BR$2),"x","")</f>
        <v/>
      </c>
      <c r="BS41" s="31" t="str">
        <f>IF(COUNTIFS('Tracking - SPRI - Technical Doc'!$F41:$I41,BS$2),"x","")</f>
        <v/>
      </c>
      <c r="BT41" s="31" t="str">
        <f>IF(COUNTIFS('Tracking - SPRI - Technical Doc'!$F41:$I41,BT$2),"x","")</f>
        <v/>
      </c>
    </row>
    <row r="42" spans="1:72" ht="32" customHeight="1" x14ac:dyDescent="0.15">
      <c r="A42" s="10" t="str">
        <f>'Tracking - SPRI - Technical Doc'!$B42</f>
        <v>Evaluation of Metal Fasteners Corroded from Contact with Preservative Treated Wood</v>
      </c>
      <c r="B42" s="11" t="str">
        <f ca="1">IF(YEAR(NOW())-YEAR('Tracking - SPRI - Technical Doc'!E42)&gt;4,"x","")</f>
        <v>x</v>
      </c>
      <c r="C42" s="12" t="str">
        <f>IF('Tracking - SPRI - Technical Doc'!$C42="s","x","")</f>
        <v/>
      </c>
      <c r="D42" s="12" t="str">
        <f>IF('Tracking - SPRI - Technical Doc'!$C42="r","x","")</f>
        <v/>
      </c>
      <c r="E42" s="12" t="str">
        <f>IF('Tracking - SPRI - Technical Doc'!$C42="w","x","")</f>
        <v>x</v>
      </c>
      <c r="F42" s="12" t="str">
        <f>IF('Tracking - SPRI - Technical Doc'!$C42="b","x","")</f>
        <v/>
      </c>
      <c r="G42" s="12" t="str">
        <f>IF('Tracking - SPRI - Technical Doc'!$C42="p","x","")</f>
        <v/>
      </c>
      <c r="H42" s="12" t="str">
        <f>IF('Tracking - SPRI - Technical Doc'!$C42="a","x","")</f>
        <v/>
      </c>
      <c r="I42" s="30" t="str">
        <f>IF(COUNTIFS('Tracking - SPRI - Technical Doc'!$F42:$I42,I$2),"x","")</f>
        <v/>
      </c>
      <c r="J42" s="30" t="str">
        <f>IF(COUNTIFS('Tracking - SPRI - Technical Doc'!$F42:$I42,J$2),"x","")</f>
        <v/>
      </c>
      <c r="K42" s="30" t="str">
        <f>IF(COUNTIFS('Tracking - SPRI - Technical Doc'!$F42:$I42,K$2),"x","")</f>
        <v/>
      </c>
      <c r="L42" s="30" t="str">
        <f>IF(COUNTIFS('Tracking - SPRI - Technical Doc'!$F42:$I42,L$2),"x","")</f>
        <v/>
      </c>
      <c r="M42" s="30" t="str">
        <f>IF(COUNTIFS('Tracking - SPRI - Technical Doc'!$F42:$I42,M$2),"x","")</f>
        <v/>
      </c>
      <c r="N42" s="30" t="str">
        <f>IF(COUNTIFS('Tracking - SPRI - Technical Doc'!$F42:$I42,N$2),"x","")</f>
        <v/>
      </c>
      <c r="O42" s="30" t="str">
        <f>IF(COUNTIFS('Tracking - SPRI - Technical Doc'!$F42:$I42,O$2),"x","")</f>
        <v/>
      </c>
      <c r="P42" s="30" t="str">
        <f>IF(COUNTIFS('Tracking - SPRI - Technical Doc'!$F42:$I42,P$2),"x","")</f>
        <v/>
      </c>
      <c r="Q42" s="30" t="str">
        <f>IF(COUNTIFS('Tracking - SPRI - Technical Doc'!$F42:$I42,Q$2),"x","")</f>
        <v/>
      </c>
      <c r="R42" s="30" t="str">
        <f>IF(COUNTIFS('Tracking - SPRI - Technical Doc'!$F42:$I42,R$2),"x","")</f>
        <v/>
      </c>
      <c r="S42" s="30" t="str">
        <f>IF(COUNTIFS('Tracking - SPRI - Technical Doc'!$F42:$I42,S$2),"x","")</f>
        <v/>
      </c>
      <c r="T42" s="30" t="str">
        <f>IF(COUNTIFS('Tracking - SPRI - Technical Doc'!$F42:$I42,T$2),"x","")</f>
        <v/>
      </c>
      <c r="U42" s="30" t="str">
        <f>IF(COUNTIFS('Tracking - SPRI - Technical Doc'!$F42:$I42,U$2),"x","")</f>
        <v>x</v>
      </c>
      <c r="V42" s="30" t="str">
        <f>IF(COUNTIFS('Tracking - SPRI - Technical Doc'!$F42:$I42,V$2),"x","")</f>
        <v/>
      </c>
      <c r="W42" s="30" t="str">
        <f>IF(COUNTIFS('Tracking - SPRI - Technical Doc'!$F42:$I42,W$2),"x","")</f>
        <v/>
      </c>
      <c r="X42" s="30" t="str">
        <f>IF(COUNTIFS('Tracking - SPRI - Technical Doc'!$F42:$I42,X$2),"x","")</f>
        <v/>
      </c>
      <c r="Y42" s="30" t="str">
        <f>IF(COUNTIFS('Tracking - SPRI - Technical Doc'!$F42:$I42,Y$2),"x","")</f>
        <v/>
      </c>
      <c r="Z42" s="30" t="str">
        <f>IF(COUNTIFS('Tracking - SPRI - Technical Doc'!$F42:$I42,Z$2),"x","")</f>
        <v/>
      </c>
      <c r="AA42" s="30" t="str">
        <f>IF(COUNTIFS('Tracking - SPRI - Technical Doc'!$F42:$I42,AA$2),"x","")</f>
        <v/>
      </c>
      <c r="AB42" s="30" t="str">
        <f>IF(COUNTIFS('Tracking - SPRI - Technical Doc'!$F42:$I42,AB$2),"x","")</f>
        <v/>
      </c>
      <c r="AC42" s="30" t="str">
        <f>IF(COUNTIFS('Tracking - SPRI - Technical Doc'!$F42:$I42,AC$2),"x","")</f>
        <v/>
      </c>
      <c r="AD42" s="30" t="str">
        <f>IF(COUNTIFS('Tracking - SPRI - Technical Doc'!$F42:$I42,AD$2),"x","")</f>
        <v/>
      </c>
      <c r="AE42" s="30" t="str">
        <f>IF(COUNTIFS('Tracking - SPRI - Technical Doc'!$F42:$I42,AE$2),"x","")</f>
        <v/>
      </c>
      <c r="AF42" s="30" t="str">
        <f>IF(COUNTIFS('Tracking - SPRI - Technical Doc'!$F42:$I42,AF$2),"x","")</f>
        <v/>
      </c>
      <c r="AG42" s="30" t="str">
        <f>IF(COUNTIFS('Tracking - SPRI - Technical Doc'!$F42:$I42,AG$2),"x","")</f>
        <v/>
      </c>
      <c r="AH42" s="30" t="str">
        <f>IF(COUNTIFS('Tracking - SPRI - Technical Doc'!$F42:$I42,AH$2),"x","")</f>
        <v/>
      </c>
      <c r="AI42" s="30" t="str">
        <f>IF(COUNTIFS('Tracking - SPRI - Technical Doc'!$F42:$I42,AI$2),"x","")</f>
        <v/>
      </c>
      <c r="AJ42" s="30" t="str">
        <f>IF(COUNTIFS('Tracking - SPRI - Technical Doc'!$F42:$I42,AJ$2),"x","")</f>
        <v>x</v>
      </c>
      <c r="AK42" s="30" t="str">
        <f>IF(COUNTIFS('Tracking - SPRI - Technical Doc'!$F42:$I42,AK$2),"x","")</f>
        <v/>
      </c>
      <c r="AL42" s="30" t="str">
        <f>IF(COUNTIFS('Tracking - SPRI - Technical Doc'!$F42:$I42,AL$2),"x","")</f>
        <v/>
      </c>
      <c r="AM42" s="30" t="str">
        <f>IF(COUNTIFS('Tracking - SPRI - Technical Doc'!$F42:$I42,AM$2),"x","")</f>
        <v/>
      </c>
      <c r="AN42" s="30" t="str">
        <f>IF(COUNTIFS('Tracking - SPRI - Technical Doc'!$F42:$I42,AN$2),"x","")</f>
        <v/>
      </c>
      <c r="AO42" s="30" t="str">
        <f>IF(COUNTIFS('Tracking - SPRI - Technical Doc'!$F42:$I42,AO$2),"x","")</f>
        <v/>
      </c>
      <c r="AP42" s="30" t="str">
        <f>IF(COUNTIFS('Tracking - SPRI - Technical Doc'!$F42:$I42,AP$2),"x","")</f>
        <v/>
      </c>
      <c r="AQ42" s="30" t="str">
        <f>IF(COUNTIFS('Tracking - SPRI - Technical Doc'!$F42:$I42,AQ$2),"x","")</f>
        <v/>
      </c>
      <c r="AR42" s="30" t="str">
        <f>IF(COUNTIFS('Tracking - SPRI - Technical Doc'!$F42:$I42,AR$2),"x","")</f>
        <v/>
      </c>
      <c r="AS42" s="30" t="str">
        <f>IF(COUNTIFS('Tracking - SPRI - Technical Doc'!$F42:$I42,AS$2),"x","")</f>
        <v/>
      </c>
      <c r="AT42" s="30" t="str">
        <f>IF(COUNTIFS('Tracking - SPRI - Technical Doc'!$F42:$I42,AT$2),"x","")</f>
        <v/>
      </c>
      <c r="AU42" s="30" t="str">
        <f>IF(COUNTIFS('Tracking - SPRI - Technical Doc'!$F42:$I42,AU$2),"x","")</f>
        <v/>
      </c>
      <c r="AV42" s="31" t="str">
        <f>IF(COUNTIFS('Tracking - SPRI - Technical Doc'!$F42:$I42,AV$2),"x","")</f>
        <v/>
      </c>
      <c r="AW42" s="31" t="str">
        <f>IF(COUNTIFS('Tracking - SPRI - Technical Doc'!$F42:$I42,AW$2),"x","")</f>
        <v/>
      </c>
      <c r="AX42" s="31" t="str">
        <f>IF(COUNTIFS('Tracking - SPRI - Technical Doc'!$F42:$I42,AX$2),"x","")</f>
        <v/>
      </c>
      <c r="AY42" s="31" t="str">
        <f>IF(COUNTIFS('Tracking - SPRI - Technical Doc'!$F42:$I42,AY$2),"x","")</f>
        <v/>
      </c>
      <c r="AZ42" s="31" t="str">
        <f>IF(COUNTIFS('Tracking - SPRI - Technical Doc'!$F42:$I42,AZ$2),"x","")</f>
        <v/>
      </c>
      <c r="BA42" s="31" t="str">
        <f>IF(COUNTIFS('Tracking - SPRI - Technical Doc'!$F42:$I42,BA$2),"x","")</f>
        <v/>
      </c>
      <c r="BB42" s="31" t="str">
        <f>IF(COUNTIFS('Tracking - SPRI - Technical Doc'!$F42:$I42,BB$2),"x","")</f>
        <v/>
      </c>
      <c r="BC42" s="31" t="str">
        <f>IF(COUNTIFS('Tracking - SPRI - Technical Doc'!$F42:$I42,BC$2),"x","")</f>
        <v/>
      </c>
      <c r="BD42" s="31" t="str">
        <f>IF(COUNTIFS('Tracking - SPRI - Technical Doc'!$F42:$I42,BD$2),"x","")</f>
        <v/>
      </c>
      <c r="BE42" s="31" t="str">
        <f>IF(COUNTIFS('Tracking - SPRI - Technical Doc'!$F42:$I42,BE$2),"x","")</f>
        <v/>
      </c>
      <c r="BF42" s="31" t="str">
        <f>IF(COUNTIFS('Tracking - SPRI - Technical Doc'!$F42:$I42,BF$2),"x","")</f>
        <v/>
      </c>
      <c r="BG42" s="31" t="str">
        <f>IF(COUNTIFS('Tracking - SPRI - Technical Doc'!$F42:$I42,BG$2),"x","")</f>
        <v/>
      </c>
      <c r="BH42" s="31" t="str">
        <f>IF(COUNTIFS('Tracking - SPRI - Technical Doc'!$F42:$I42,BH$2),"x","")</f>
        <v/>
      </c>
      <c r="BI42" s="31" t="str">
        <f>IF(COUNTIFS('Tracking - SPRI - Technical Doc'!$F42:$I42,BI$2),"x","")</f>
        <v/>
      </c>
      <c r="BJ42" s="31" t="str">
        <f>IF(COUNTIFS('Tracking - SPRI - Technical Doc'!$F42:$I42,BJ$2),"x","")</f>
        <v/>
      </c>
      <c r="BK42" s="31" t="str">
        <f>IF(COUNTIFS('Tracking - SPRI - Technical Doc'!$F42:$I42,BK$2),"x","")</f>
        <v/>
      </c>
      <c r="BL42" s="31" t="str">
        <f>IF(COUNTIFS('Tracking - SPRI - Technical Doc'!$F42:$I42,BL$2),"x","")</f>
        <v/>
      </c>
      <c r="BM42" s="31" t="str">
        <f>IF(COUNTIFS('Tracking - SPRI - Technical Doc'!$F42:$I42,BM$2),"x","")</f>
        <v/>
      </c>
      <c r="BN42" s="31" t="str">
        <f>IF(COUNTIFS('Tracking - SPRI - Technical Doc'!$F42:$I42,BN$2),"x","")</f>
        <v/>
      </c>
      <c r="BO42" s="31" t="str">
        <f>IF(COUNTIFS('Tracking - SPRI - Technical Doc'!$F42:$I42,BO$2),"x","")</f>
        <v/>
      </c>
      <c r="BP42" s="31" t="str">
        <f>IF(COUNTIFS('Tracking - SPRI - Technical Doc'!$F42:$I42,BP$2),"x","")</f>
        <v/>
      </c>
      <c r="BQ42" s="31" t="str">
        <f>IF(COUNTIFS('Tracking - SPRI - Technical Doc'!$F42:$I42,BQ$2),"x","")</f>
        <v/>
      </c>
      <c r="BR42" s="31" t="str">
        <f>IF(COUNTIFS('Tracking - SPRI - Technical Doc'!$F42:$I42,BR$2),"x","")</f>
        <v/>
      </c>
      <c r="BS42" s="31" t="str">
        <f>IF(COUNTIFS('Tracking - SPRI - Technical Doc'!$F42:$I42,BS$2),"x","")</f>
        <v/>
      </c>
      <c r="BT42" s="31" t="str">
        <f>IF(COUNTIFS('Tracking - SPRI - Technical Doc'!$F42:$I42,BT$2),"x","")</f>
        <v/>
      </c>
    </row>
    <row r="43" spans="1:72" ht="20" customHeight="1" x14ac:dyDescent="0.15">
      <c r="A43" s="10" t="str">
        <f>'Tracking - SPRI - Technical Doc'!$B43</f>
        <v>PCR Single Ply Roofing Membrane - 2019</v>
      </c>
      <c r="B43" s="11" t="str">
        <f ca="1">IF(YEAR(NOW())-YEAR('Tracking - SPRI - Technical Doc'!E43)&gt;4,"x","")</f>
        <v>x</v>
      </c>
      <c r="C43" s="12" t="str">
        <f>IF('Tracking - SPRI - Technical Doc'!$C43="s","x","")</f>
        <v/>
      </c>
      <c r="D43" s="12" t="str">
        <f>IF('Tracking - SPRI - Technical Doc'!$C43="r","x","")</f>
        <v>x</v>
      </c>
      <c r="E43" s="12" t="str">
        <f>IF('Tracking - SPRI - Technical Doc'!$C43="w","x","")</f>
        <v/>
      </c>
      <c r="F43" s="12" t="str">
        <f>IF('Tracking - SPRI - Technical Doc'!$C43="b","x","")</f>
        <v/>
      </c>
      <c r="G43" s="12" t="str">
        <f>IF('Tracking - SPRI - Technical Doc'!$C43="p","x","")</f>
        <v/>
      </c>
      <c r="H43" s="12" t="str">
        <f>IF('Tracking - SPRI - Technical Doc'!$C43="a","x","")</f>
        <v/>
      </c>
      <c r="I43" s="30" t="str">
        <f>IF(COUNTIFS('Tracking - SPRI - Technical Doc'!$F43:$I43,I$2),"x","")</f>
        <v/>
      </c>
      <c r="J43" s="30" t="str">
        <f>IF(COUNTIFS('Tracking - SPRI - Technical Doc'!$F43:$I43,J$2),"x","")</f>
        <v/>
      </c>
      <c r="K43" s="30" t="str">
        <f>IF(COUNTIFS('Tracking - SPRI - Technical Doc'!$F43:$I43,K$2),"x","")</f>
        <v/>
      </c>
      <c r="L43" s="30" t="str">
        <f>IF(COUNTIFS('Tracking - SPRI - Technical Doc'!$F43:$I43,L$2),"x","")</f>
        <v/>
      </c>
      <c r="M43" s="30" t="str">
        <f>IF(COUNTIFS('Tracking - SPRI - Technical Doc'!$F43:$I43,M$2),"x","")</f>
        <v/>
      </c>
      <c r="N43" s="30" t="str">
        <f>IF(COUNTIFS('Tracking - SPRI - Technical Doc'!$F43:$I43,N$2),"x","")</f>
        <v/>
      </c>
      <c r="O43" s="30" t="str">
        <f>IF(COUNTIFS('Tracking - SPRI - Technical Doc'!$F43:$I43,O$2),"x","")</f>
        <v/>
      </c>
      <c r="P43" s="30" t="str">
        <f>IF(COUNTIFS('Tracking - SPRI - Technical Doc'!$F43:$I43,P$2),"x","")</f>
        <v/>
      </c>
      <c r="Q43" s="30" t="str">
        <f>IF(COUNTIFS('Tracking - SPRI - Technical Doc'!$F43:$I43,Q$2),"x","")</f>
        <v/>
      </c>
      <c r="R43" s="30" t="str">
        <f>IF(COUNTIFS('Tracking - SPRI - Technical Doc'!$F43:$I43,R$2),"x","")</f>
        <v/>
      </c>
      <c r="S43" s="30" t="str">
        <f>IF(COUNTIFS('Tracking - SPRI - Technical Doc'!$F43:$I43,S$2),"x","")</f>
        <v>x</v>
      </c>
      <c r="T43" s="30" t="str">
        <f>IF(COUNTIFS('Tracking - SPRI - Technical Doc'!$F43:$I43,T$2),"x","")</f>
        <v/>
      </c>
      <c r="U43" s="30" t="str">
        <f>IF(COUNTIFS('Tracking - SPRI - Technical Doc'!$F43:$I43,U$2),"x","")</f>
        <v/>
      </c>
      <c r="V43" s="30" t="str">
        <f>IF(COUNTIFS('Tracking - SPRI - Technical Doc'!$F43:$I43,V$2),"x","")</f>
        <v/>
      </c>
      <c r="W43" s="30" t="str">
        <f>IF(COUNTIFS('Tracking - SPRI - Technical Doc'!$F43:$I43,W$2),"x","")</f>
        <v/>
      </c>
      <c r="X43" s="30" t="str">
        <f>IF(COUNTIFS('Tracking - SPRI - Technical Doc'!$F43:$I43,X$2),"x","")</f>
        <v/>
      </c>
      <c r="Y43" s="30" t="str">
        <f>IF(COUNTIFS('Tracking - SPRI - Technical Doc'!$F43:$I43,Y$2),"x","")</f>
        <v/>
      </c>
      <c r="Z43" s="30" t="str">
        <f>IF(COUNTIFS('Tracking - SPRI - Technical Doc'!$F43:$I43,Z$2),"x","")</f>
        <v/>
      </c>
      <c r="AA43" s="30" t="str">
        <f>IF(COUNTIFS('Tracking - SPRI - Technical Doc'!$F43:$I43,AA$2),"x","")</f>
        <v/>
      </c>
      <c r="AB43" s="30" t="str">
        <f>IF(COUNTIFS('Tracking - SPRI - Technical Doc'!$F43:$I43,AB$2),"x","")</f>
        <v/>
      </c>
      <c r="AC43" s="30" t="str">
        <f>IF(COUNTIFS('Tracking - SPRI - Technical Doc'!$F43:$I43,AC$2),"x","")</f>
        <v/>
      </c>
      <c r="AD43" s="30" t="str">
        <f>IF(COUNTIFS('Tracking - SPRI - Technical Doc'!$F43:$I43,AD$2),"x","")</f>
        <v/>
      </c>
      <c r="AE43" s="30" t="str">
        <f>IF(COUNTIFS('Tracking - SPRI - Technical Doc'!$F43:$I43,AE$2),"x","")</f>
        <v/>
      </c>
      <c r="AF43" s="30" t="str">
        <f>IF(COUNTIFS('Tracking - SPRI - Technical Doc'!$F43:$I43,AF$2),"x","")</f>
        <v/>
      </c>
      <c r="AG43" s="30" t="str">
        <f>IF(COUNTIFS('Tracking - SPRI - Technical Doc'!$F43:$I43,AG$2),"x","")</f>
        <v/>
      </c>
      <c r="AH43" s="30" t="str">
        <f>IF(COUNTIFS('Tracking - SPRI - Technical Doc'!$F43:$I43,AH$2),"x","")</f>
        <v/>
      </c>
      <c r="AI43" s="30" t="str">
        <f>IF(COUNTIFS('Tracking - SPRI - Technical Doc'!$F43:$I43,AI$2),"x","")</f>
        <v/>
      </c>
      <c r="AJ43" s="30" t="str">
        <f>IF(COUNTIFS('Tracking - SPRI - Technical Doc'!$F43:$I43,AJ$2),"x","")</f>
        <v/>
      </c>
      <c r="AK43" s="30" t="str">
        <f>IF(COUNTIFS('Tracking - SPRI - Technical Doc'!$F43:$I43,AK$2),"x","")</f>
        <v/>
      </c>
      <c r="AL43" s="30" t="str">
        <f>IF(COUNTIFS('Tracking - SPRI - Technical Doc'!$F43:$I43,AL$2),"x","")</f>
        <v/>
      </c>
      <c r="AM43" s="30" t="str">
        <f>IF(COUNTIFS('Tracking - SPRI - Technical Doc'!$F43:$I43,AM$2),"x","")</f>
        <v>x</v>
      </c>
      <c r="AN43" s="30" t="str">
        <f>IF(COUNTIFS('Tracking - SPRI - Technical Doc'!$F43:$I43,AN$2),"x","")</f>
        <v>x</v>
      </c>
      <c r="AO43" s="30" t="str">
        <f>IF(COUNTIFS('Tracking - SPRI - Technical Doc'!$F43:$I43,AO$2),"x","")</f>
        <v/>
      </c>
      <c r="AP43" s="30" t="str">
        <f>IF(COUNTIFS('Tracking - SPRI - Technical Doc'!$F43:$I43,AP$2),"x","")</f>
        <v/>
      </c>
      <c r="AQ43" s="30" t="str">
        <f>IF(COUNTIFS('Tracking - SPRI - Technical Doc'!$F43:$I43,AQ$2),"x","")</f>
        <v/>
      </c>
      <c r="AR43" s="30" t="str">
        <f>IF(COUNTIFS('Tracking - SPRI - Technical Doc'!$F43:$I43,AR$2),"x","")</f>
        <v/>
      </c>
      <c r="AS43" s="30" t="str">
        <f>IF(COUNTIFS('Tracking - SPRI - Technical Doc'!$F43:$I43,AS$2),"x","")</f>
        <v/>
      </c>
      <c r="AT43" s="30" t="str">
        <f>IF(COUNTIFS('Tracking - SPRI - Technical Doc'!$F43:$I43,AT$2),"x","")</f>
        <v/>
      </c>
      <c r="AU43" s="30" t="str">
        <f>IF(COUNTIFS('Tracking - SPRI - Technical Doc'!$F43:$I43,AU$2),"x","")</f>
        <v/>
      </c>
      <c r="AV43" s="31" t="str">
        <f>IF(COUNTIFS('Tracking - SPRI - Technical Doc'!$F43:$I43,AV$2),"x","")</f>
        <v/>
      </c>
      <c r="AW43" s="31" t="str">
        <f>IF(COUNTIFS('Tracking - SPRI - Technical Doc'!$F43:$I43,AW$2),"x","")</f>
        <v/>
      </c>
      <c r="AX43" s="31" t="str">
        <f>IF(COUNTIFS('Tracking - SPRI - Technical Doc'!$F43:$I43,AX$2),"x","")</f>
        <v/>
      </c>
      <c r="AY43" s="31" t="str">
        <f>IF(COUNTIFS('Tracking - SPRI - Technical Doc'!$F43:$I43,AY$2),"x","")</f>
        <v/>
      </c>
      <c r="AZ43" s="31" t="str">
        <f>IF(COUNTIFS('Tracking - SPRI - Technical Doc'!$F43:$I43,AZ$2),"x","")</f>
        <v/>
      </c>
      <c r="BA43" s="31" t="str">
        <f>IF(COUNTIFS('Tracking - SPRI - Technical Doc'!$F43:$I43,BA$2),"x","")</f>
        <v/>
      </c>
      <c r="BB43" s="31" t="str">
        <f>IF(COUNTIFS('Tracking - SPRI - Technical Doc'!$F43:$I43,BB$2),"x","")</f>
        <v/>
      </c>
      <c r="BC43" s="31" t="str">
        <f>IF(COUNTIFS('Tracking - SPRI - Technical Doc'!$F43:$I43,BC$2),"x","")</f>
        <v/>
      </c>
      <c r="BD43" s="31" t="str">
        <f>IF(COUNTIFS('Tracking - SPRI - Technical Doc'!$F43:$I43,BD$2),"x","")</f>
        <v/>
      </c>
      <c r="BE43" s="31" t="str">
        <f>IF(COUNTIFS('Tracking - SPRI - Technical Doc'!$F43:$I43,BE$2),"x","")</f>
        <v/>
      </c>
      <c r="BF43" s="31" t="str">
        <f>IF(COUNTIFS('Tracking - SPRI - Technical Doc'!$F43:$I43,BF$2),"x","")</f>
        <v/>
      </c>
      <c r="BG43" s="31" t="str">
        <f>IF(COUNTIFS('Tracking - SPRI - Technical Doc'!$F43:$I43,BG$2),"x","")</f>
        <v/>
      </c>
      <c r="BH43" s="31" t="str">
        <f>IF(COUNTIFS('Tracking - SPRI - Technical Doc'!$F43:$I43,BH$2),"x","")</f>
        <v/>
      </c>
      <c r="BI43" s="31" t="str">
        <f>IF(COUNTIFS('Tracking - SPRI - Technical Doc'!$F43:$I43,BI$2),"x","")</f>
        <v/>
      </c>
      <c r="BJ43" s="31" t="str">
        <f>IF(COUNTIFS('Tracking - SPRI - Technical Doc'!$F43:$I43,BJ$2),"x","")</f>
        <v/>
      </c>
      <c r="BK43" s="31" t="str">
        <f>IF(COUNTIFS('Tracking - SPRI - Technical Doc'!$F43:$I43,BK$2),"x","")</f>
        <v/>
      </c>
      <c r="BL43" s="31" t="str">
        <f>IF(COUNTIFS('Tracking - SPRI - Technical Doc'!$F43:$I43,BL$2),"x","")</f>
        <v/>
      </c>
      <c r="BM43" s="31" t="str">
        <f>IF(COUNTIFS('Tracking - SPRI - Technical Doc'!$F43:$I43,BM$2),"x","")</f>
        <v/>
      </c>
      <c r="BN43" s="31" t="str">
        <f>IF(COUNTIFS('Tracking - SPRI - Technical Doc'!$F43:$I43,BN$2),"x","")</f>
        <v/>
      </c>
      <c r="BO43" s="31" t="str">
        <f>IF(COUNTIFS('Tracking - SPRI - Technical Doc'!$F43:$I43,BO$2),"x","")</f>
        <v/>
      </c>
      <c r="BP43" s="31" t="str">
        <f>IF(COUNTIFS('Tracking - SPRI - Technical Doc'!$F43:$I43,BP$2),"x","")</f>
        <v/>
      </c>
      <c r="BQ43" s="31" t="str">
        <f>IF(COUNTIFS('Tracking - SPRI - Technical Doc'!$F43:$I43,BQ$2),"x","")</f>
        <v/>
      </c>
      <c r="BR43" s="31" t="str">
        <f>IF(COUNTIFS('Tracking - SPRI - Technical Doc'!$F43:$I43,BR$2),"x","")</f>
        <v/>
      </c>
      <c r="BS43" s="31" t="str">
        <f>IF(COUNTIFS('Tracking - SPRI - Technical Doc'!$F43:$I43,BS$2),"x","")</f>
        <v/>
      </c>
      <c r="BT43" s="31" t="str">
        <f>IF(COUNTIFS('Tracking - SPRI - Technical Doc'!$F43:$I43,BT$2),"x","")</f>
        <v/>
      </c>
    </row>
    <row r="44" spans="1:72" ht="20" customHeight="1" x14ac:dyDescent="0.15">
      <c r="A44" s="10" t="str">
        <f>'Tracking - SPRI - Technical Doc'!$B44</f>
        <v>Enhancing Roof Substrate Material Performance</v>
      </c>
      <c r="B44" s="11" t="str">
        <f ca="1">IF(YEAR(NOW())-YEAR('Tracking - SPRI - Technical Doc'!E44)&gt;4,"x","")</f>
        <v>x</v>
      </c>
      <c r="C44" s="12" t="str">
        <f>IF('Tracking - SPRI - Technical Doc'!$C44="s","x","")</f>
        <v/>
      </c>
      <c r="D44" s="12" t="str">
        <f>IF('Tracking - SPRI - Technical Doc'!$C44="r","x","")</f>
        <v/>
      </c>
      <c r="E44" s="12" t="str">
        <f>IF('Tracking - SPRI - Technical Doc'!$C44="w","x","")</f>
        <v/>
      </c>
      <c r="F44" s="12" t="str">
        <f>IF('Tracking - SPRI - Technical Doc'!$C44="b","x","")</f>
        <v>x</v>
      </c>
      <c r="G44" s="12" t="str">
        <f>IF('Tracking - SPRI - Technical Doc'!$C44="p","x","")</f>
        <v/>
      </c>
      <c r="H44" s="12" t="str">
        <f>IF('Tracking - SPRI - Technical Doc'!$C44="a","x","")</f>
        <v/>
      </c>
      <c r="I44" s="30" t="str">
        <f>IF(COUNTIFS('Tracking - SPRI - Technical Doc'!$F44:$I44,I$2),"x","")</f>
        <v/>
      </c>
      <c r="J44" s="30" t="str">
        <f>IF(COUNTIFS('Tracking - SPRI - Technical Doc'!$F44:$I44,J$2),"x","")</f>
        <v/>
      </c>
      <c r="K44" s="30" t="str">
        <f>IF(COUNTIFS('Tracking - SPRI - Technical Doc'!$F44:$I44,K$2),"x","")</f>
        <v/>
      </c>
      <c r="L44" s="30" t="str">
        <f>IF(COUNTIFS('Tracking - SPRI - Technical Doc'!$F44:$I44,L$2),"x","")</f>
        <v/>
      </c>
      <c r="M44" s="30" t="str">
        <f>IF(COUNTIFS('Tracking - SPRI - Technical Doc'!$F44:$I44,M$2),"x","")</f>
        <v/>
      </c>
      <c r="N44" s="30" t="str">
        <f>IF(COUNTIFS('Tracking - SPRI - Technical Doc'!$F44:$I44,N$2),"x","")</f>
        <v/>
      </c>
      <c r="O44" s="30" t="str">
        <f>IF(COUNTIFS('Tracking - SPRI - Technical Doc'!$F44:$I44,O$2),"x","")</f>
        <v/>
      </c>
      <c r="P44" s="30" t="str">
        <f>IF(COUNTIFS('Tracking - SPRI - Technical Doc'!$F44:$I44,P$2),"x","")</f>
        <v/>
      </c>
      <c r="Q44" s="30" t="str">
        <f>IF(COUNTIFS('Tracking - SPRI - Technical Doc'!$F44:$I44,Q$2),"x","")</f>
        <v/>
      </c>
      <c r="R44" s="30" t="str">
        <f>IF(COUNTIFS('Tracking - SPRI - Technical Doc'!$F44:$I44,R$2),"x","")</f>
        <v/>
      </c>
      <c r="S44" s="30" t="str">
        <f>IF(COUNTIFS('Tracking - SPRI - Technical Doc'!$F44:$I44,S$2),"x","")</f>
        <v/>
      </c>
      <c r="T44" s="30" t="str">
        <f>IF(COUNTIFS('Tracking - SPRI - Technical Doc'!$F44:$I44,T$2),"x","")</f>
        <v/>
      </c>
      <c r="U44" s="30" t="str">
        <f>IF(COUNTIFS('Tracking - SPRI - Technical Doc'!$F44:$I44,U$2),"x","")</f>
        <v/>
      </c>
      <c r="V44" s="30" t="str">
        <f>IF(COUNTIFS('Tracking - SPRI - Technical Doc'!$F44:$I44,V$2),"x","")</f>
        <v/>
      </c>
      <c r="W44" s="30" t="str">
        <f>IF(COUNTIFS('Tracking - SPRI - Technical Doc'!$F44:$I44,W$2),"x","")</f>
        <v/>
      </c>
      <c r="X44" s="30" t="str">
        <f>IF(COUNTIFS('Tracking - SPRI - Technical Doc'!$F44:$I44,X$2),"x","")</f>
        <v/>
      </c>
      <c r="Y44" s="30" t="str">
        <f>IF(COUNTIFS('Tracking - SPRI - Technical Doc'!$F44:$I44,Y$2),"x","")</f>
        <v/>
      </c>
      <c r="Z44" s="30" t="str">
        <f>IF(COUNTIFS('Tracking - SPRI - Technical Doc'!$F44:$I44,Z$2),"x","")</f>
        <v/>
      </c>
      <c r="AA44" s="30" t="str">
        <f>IF(COUNTIFS('Tracking - SPRI - Technical Doc'!$F44:$I44,AA$2),"x","")</f>
        <v/>
      </c>
      <c r="AB44" s="30" t="str">
        <f>IF(COUNTIFS('Tracking - SPRI - Technical Doc'!$F44:$I44,AB$2),"x","")</f>
        <v/>
      </c>
      <c r="AC44" s="30" t="str">
        <f>IF(COUNTIFS('Tracking - SPRI - Technical Doc'!$F44:$I44,AC$2),"x","")</f>
        <v/>
      </c>
      <c r="AD44" s="30" t="str">
        <f>IF(COUNTIFS('Tracking - SPRI - Technical Doc'!$F44:$I44,AD$2),"x","")</f>
        <v/>
      </c>
      <c r="AE44" s="30" t="str">
        <f>IF(COUNTIFS('Tracking - SPRI - Technical Doc'!$F44:$I44,AE$2),"x","")</f>
        <v/>
      </c>
      <c r="AF44" s="30" t="str">
        <f>IF(COUNTIFS('Tracking - SPRI - Technical Doc'!$F44:$I44,AF$2),"x","")</f>
        <v/>
      </c>
      <c r="AG44" s="30" t="str">
        <f>IF(COUNTIFS('Tracking - SPRI - Technical Doc'!$F44:$I44,AG$2),"x","")</f>
        <v/>
      </c>
      <c r="AH44" s="30" t="str">
        <f>IF(COUNTIFS('Tracking - SPRI - Technical Doc'!$F44:$I44,AH$2),"x","")</f>
        <v/>
      </c>
      <c r="AI44" s="30" t="str">
        <f>IF(COUNTIFS('Tracking - SPRI - Technical Doc'!$F44:$I44,AI$2),"x","")</f>
        <v/>
      </c>
      <c r="AJ44" s="30" t="str">
        <f>IF(COUNTIFS('Tracking - SPRI - Technical Doc'!$F44:$I44,AJ$2),"x","")</f>
        <v/>
      </c>
      <c r="AK44" s="30" t="str">
        <f>IF(COUNTIFS('Tracking - SPRI - Technical Doc'!$F44:$I44,AK$2),"x","")</f>
        <v/>
      </c>
      <c r="AL44" s="30" t="str">
        <f>IF(COUNTIFS('Tracking - SPRI - Technical Doc'!$F44:$I44,AL$2),"x","")</f>
        <v/>
      </c>
      <c r="AM44" s="30" t="str">
        <f>IF(COUNTIFS('Tracking - SPRI - Technical Doc'!$F44:$I44,AM$2),"x","")</f>
        <v/>
      </c>
      <c r="AN44" s="30" t="str">
        <f>IF(COUNTIFS('Tracking - SPRI - Technical Doc'!$F44:$I44,AN$2),"x","")</f>
        <v/>
      </c>
      <c r="AO44" s="30" t="str">
        <f>IF(COUNTIFS('Tracking - SPRI - Technical Doc'!$F44:$I44,AO$2),"x","")</f>
        <v/>
      </c>
      <c r="AP44" s="30" t="str">
        <f>IF(COUNTIFS('Tracking - SPRI - Technical Doc'!$F44:$I44,AP$2),"x","")</f>
        <v/>
      </c>
      <c r="AQ44" s="30" t="str">
        <f>IF(COUNTIFS('Tracking - SPRI - Technical Doc'!$F44:$I44,AQ$2),"x","")</f>
        <v/>
      </c>
      <c r="AR44" s="30" t="str">
        <f>IF(COUNTIFS('Tracking - SPRI - Technical Doc'!$F44:$I44,AR$2),"x","")</f>
        <v/>
      </c>
      <c r="AS44" s="30" t="str">
        <f>IF(COUNTIFS('Tracking - SPRI - Technical Doc'!$F44:$I44,AS$2),"x","")</f>
        <v/>
      </c>
      <c r="AT44" s="30" t="str">
        <f>IF(COUNTIFS('Tracking - SPRI - Technical Doc'!$F44:$I44,AT$2),"x","")</f>
        <v/>
      </c>
      <c r="AU44" s="30" t="str">
        <f>IF(COUNTIFS('Tracking - SPRI - Technical Doc'!$F44:$I44,AU$2),"x","")</f>
        <v/>
      </c>
      <c r="AV44" s="31" t="str">
        <f>IF(COUNTIFS('Tracking - SPRI - Technical Doc'!$F44:$I44,AV$2),"x","")</f>
        <v/>
      </c>
      <c r="AW44" s="31" t="str">
        <f>IF(COUNTIFS('Tracking - SPRI - Technical Doc'!$F44:$I44,AW$2),"x","")</f>
        <v/>
      </c>
      <c r="AX44" s="31" t="str">
        <f>IF(COUNTIFS('Tracking - SPRI - Technical Doc'!$F44:$I44,AX$2),"x","")</f>
        <v/>
      </c>
      <c r="AY44" s="31" t="str">
        <f>IF(COUNTIFS('Tracking - SPRI - Technical Doc'!$F44:$I44,AY$2),"x","")</f>
        <v/>
      </c>
      <c r="AZ44" s="31" t="str">
        <f>IF(COUNTIFS('Tracking - SPRI - Technical Doc'!$F44:$I44,AZ$2),"x","")</f>
        <v/>
      </c>
      <c r="BA44" s="31" t="str">
        <f>IF(COUNTIFS('Tracking - SPRI - Technical Doc'!$F44:$I44,BA$2),"x","")</f>
        <v/>
      </c>
      <c r="BB44" s="31" t="str">
        <f>IF(COUNTIFS('Tracking - SPRI - Technical Doc'!$F44:$I44,BB$2),"x","")</f>
        <v/>
      </c>
      <c r="BC44" s="31" t="str">
        <f>IF(COUNTIFS('Tracking - SPRI - Technical Doc'!$F44:$I44,BC$2),"x","")</f>
        <v/>
      </c>
      <c r="BD44" s="31" t="str">
        <f>IF(COUNTIFS('Tracking - SPRI - Technical Doc'!$F44:$I44,BD$2),"x","")</f>
        <v/>
      </c>
      <c r="BE44" s="31" t="str">
        <f>IF(COUNTIFS('Tracking - SPRI - Technical Doc'!$F44:$I44,BE$2),"x","")</f>
        <v/>
      </c>
      <c r="BF44" s="31" t="str">
        <f>IF(COUNTIFS('Tracking - SPRI - Technical Doc'!$F44:$I44,BF$2),"x","")</f>
        <v/>
      </c>
      <c r="BG44" s="31" t="str">
        <f>IF(COUNTIFS('Tracking - SPRI - Technical Doc'!$F44:$I44,BG$2),"x","")</f>
        <v/>
      </c>
      <c r="BH44" s="31" t="str">
        <f>IF(COUNTIFS('Tracking - SPRI - Technical Doc'!$F44:$I44,BH$2),"x","")</f>
        <v/>
      </c>
      <c r="BI44" s="31" t="str">
        <f>IF(COUNTIFS('Tracking - SPRI - Technical Doc'!$F44:$I44,BI$2),"x","")</f>
        <v/>
      </c>
      <c r="BJ44" s="31" t="str">
        <f>IF(COUNTIFS('Tracking - SPRI - Technical Doc'!$F44:$I44,BJ$2),"x","")</f>
        <v/>
      </c>
      <c r="BK44" s="31" t="str">
        <f>IF(COUNTIFS('Tracking - SPRI - Technical Doc'!$F44:$I44,BK$2),"x","")</f>
        <v/>
      </c>
      <c r="BL44" s="31" t="str">
        <f>IF(COUNTIFS('Tracking - SPRI - Technical Doc'!$F44:$I44,BL$2),"x","")</f>
        <v/>
      </c>
      <c r="BM44" s="31" t="str">
        <f>IF(COUNTIFS('Tracking - SPRI - Technical Doc'!$F44:$I44,BM$2),"x","")</f>
        <v/>
      </c>
      <c r="BN44" s="31" t="str">
        <f>IF(COUNTIFS('Tracking - SPRI - Technical Doc'!$F44:$I44,BN$2),"x","")</f>
        <v/>
      </c>
      <c r="BO44" s="31" t="str">
        <f>IF(COUNTIFS('Tracking - SPRI - Technical Doc'!$F44:$I44,BO$2),"x","")</f>
        <v/>
      </c>
      <c r="BP44" s="31" t="str">
        <f>IF(COUNTIFS('Tracking - SPRI - Technical Doc'!$F44:$I44,BP$2),"x","")</f>
        <v/>
      </c>
      <c r="BQ44" s="31" t="str">
        <f>IF(COUNTIFS('Tracking - SPRI - Technical Doc'!$F44:$I44,BQ$2),"x","")</f>
        <v/>
      </c>
      <c r="BR44" s="31" t="str">
        <f>IF(COUNTIFS('Tracking - SPRI - Technical Doc'!$F44:$I44,BR$2),"x","")</f>
        <v/>
      </c>
      <c r="BS44" s="31" t="str">
        <f>IF(COUNTIFS('Tracking - SPRI - Technical Doc'!$F44:$I44,BS$2),"x","")</f>
        <v/>
      </c>
      <c r="BT44" s="31" t="str">
        <f>IF(COUNTIFS('Tracking - SPRI - Technical Doc'!$F44:$I44,BT$2),"x","")</f>
        <v/>
      </c>
    </row>
    <row r="45" spans="1:72" ht="20" customHeight="1" x14ac:dyDescent="0.15">
      <c r="A45" s="10" t="str">
        <f>'Tracking - SPRI - Technical Doc'!$B45</f>
        <v>Glossary of Terms</v>
      </c>
      <c r="B45" s="11" t="str">
        <f ca="1">IF(YEAR(NOW())-YEAR('Tracking - SPRI - Technical Doc'!E45)&gt;4,"x","")</f>
        <v>x</v>
      </c>
      <c r="C45" s="12" t="str">
        <f>IF('Tracking - SPRI - Technical Doc'!$C45="s","x","")</f>
        <v/>
      </c>
      <c r="D45" s="12" t="str">
        <f>IF('Tracking - SPRI - Technical Doc'!$C45="r","x","")</f>
        <v>x</v>
      </c>
      <c r="E45" s="12" t="str">
        <f>IF('Tracking - SPRI - Technical Doc'!$C45="w","x","")</f>
        <v/>
      </c>
      <c r="F45" s="12" t="str">
        <f>IF('Tracking - SPRI - Technical Doc'!$C45="b","x","")</f>
        <v/>
      </c>
      <c r="G45" s="12" t="str">
        <f>IF('Tracking - SPRI - Technical Doc'!$C45="p","x","")</f>
        <v/>
      </c>
      <c r="H45" s="12" t="str">
        <f>IF('Tracking - SPRI - Technical Doc'!$C45="a","x","")</f>
        <v/>
      </c>
      <c r="I45" s="30" t="str">
        <f>IF(COUNTIFS('Tracking - SPRI - Technical Doc'!$F45:$I45,I$2),"x","")</f>
        <v/>
      </c>
      <c r="J45" s="30" t="str">
        <f>IF(COUNTIFS('Tracking - SPRI - Technical Doc'!$F45:$I45,J$2),"x","")</f>
        <v/>
      </c>
      <c r="K45" s="30" t="str">
        <f>IF(COUNTIFS('Tracking - SPRI - Technical Doc'!$F45:$I45,K$2),"x","")</f>
        <v/>
      </c>
      <c r="L45" s="30" t="str">
        <f>IF(COUNTIFS('Tracking - SPRI - Technical Doc'!$F45:$I45,L$2),"x","")</f>
        <v/>
      </c>
      <c r="M45" s="30" t="str">
        <f>IF(COUNTIFS('Tracking - SPRI - Technical Doc'!$F45:$I45,M$2),"x","")</f>
        <v/>
      </c>
      <c r="N45" s="30" t="str">
        <f>IF(COUNTIFS('Tracking - SPRI - Technical Doc'!$F45:$I45,N$2),"x","")</f>
        <v/>
      </c>
      <c r="O45" s="30" t="str">
        <f>IF(COUNTIFS('Tracking - SPRI - Technical Doc'!$F45:$I45,O$2),"x","")</f>
        <v/>
      </c>
      <c r="P45" s="30" t="str">
        <f>IF(COUNTIFS('Tracking - SPRI - Technical Doc'!$F45:$I45,P$2),"x","")</f>
        <v/>
      </c>
      <c r="Q45" s="30" t="str">
        <f>IF(COUNTIFS('Tracking - SPRI - Technical Doc'!$F45:$I45,Q$2),"x","")</f>
        <v/>
      </c>
      <c r="R45" s="30" t="str">
        <f>IF(COUNTIFS('Tracking - SPRI - Technical Doc'!$F45:$I45,R$2),"x","")</f>
        <v/>
      </c>
      <c r="S45" s="30" t="str">
        <f>IF(COUNTIFS('Tracking - SPRI - Technical Doc'!$F45:$I45,S$2),"x","")</f>
        <v/>
      </c>
      <c r="T45" s="30" t="str">
        <f>IF(COUNTIFS('Tracking - SPRI - Technical Doc'!$F45:$I45,T$2),"x","")</f>
        <v/>
      </c>
      <c r="U45" s="30" t="str">
        <f>IF(COUNTIFS('Tracking - SPRI - Technical Doc'!$F45:$I45,U$2),"x","")</f>
        <v/>
      </c>
      <c r="V45" s="30" t="str">
        <f>IF(COUNTIFS('Tracking - SPRI - Technical Doc'!$F45:$I45,V$2),"x","")</f>
        <v/>
      </c>
      <c r="W45" s="30" t="str">
        <f>IF(COUNTIFS('Tracking - SPRI - Technical Doc'!$F45:$I45,W$2),"x","")</f>
        <v/>
      </c>
      <c r="X45" s="30" t="str">
        <f>IF(COUNTIFS('Tracking - SPRI - Technical Doc'!$F45:$I45,X$2),"x","")</f>
        <v/>
      </c>
      <c r="Y45" s="30" t="str">
        <f>IF(COUNTIFS('Tracking - SPRI - Technical Doc'!$F45:$I45,Y$2),"x","")</f>
        <v/>
      </c>
      <c r="Z45" s="30" t="str">
        <f>IF(COUNTIFS('Tracking - SPRI - Technical Doc'!$F45:$I45,Z$2),"x","")</f>
        <v/>
      </c>
      <c r="AA45" s="30" t="str">
        <f>IF(COUNTIFS('Tracking - SPRI - Technical Doc'!$F45:$I45,AA$2),"x","")</f>
        <v/>
      </c>
      <c r="AB45" s="30" t="str">
        <f>IF(COUNTIFS('Tracking - SPRI - Technical Doc'!$F45:$I45,AB$2),"x","")</f>
        <v/>
      </c>
      <c r="AC45" s="30" t="str">
        <f>IF(COUNTIFS('Tracking - SPRI - Technical Doc'!$F45:$I45,AC$2),"x","")</f>
        <v/>
      </c>
      <c r="AD45" s="30" t="str">
        <f>IF(COUNTIFS('Tracking - SPRI - Technical Doc'!$F45:$I45,AD$2),"x","")</f>
        <v/>
      </c>
      <c r="AE45" s="30" t="str">
        <f>IF(COUNTIFS('Tracking - SPRI - Technical Doc'!$F45:$I45,AE$2),"x","")</f>
        <v/>
      </c>
      <c r="AF45" s="30" t="str">
        <f>IF(COUNTIFS('Tracking - SPRI - Technical Doc'!$F45:$I45,AF$2),"x","")</f>
        <v>x</v>
      </c>
      <c r="AG45" s="30" t="str">
        <f>IF(COUNTIFS('Tracking - SPRI - Technical Doc'!$F45:$I45,AG$2),"x","")</f>
        <v/>
      </c>
      <c r="AH45" s="30" t="str">
        <f>IF(COUNTIFS('Tracking - SPRI - Technical Doc'!$F45:$I45,AH$2),"x","")</f>
        <v/>
      </c>
      <c r="AI45" s="30" t="str">
        <f>IF(COUNTIFS('Tracking - SPRI - Technical Doc'!$F45:$I45,AI$2),"x","")</f>
        <v/>
      </c>
      <c r="AJ45" s="30" t="str">
        <f>IF(COUNTIFS('Tracking - SPRI - Technical Doc'!$F45:$I45,AJ$2),"x","")</f>
        <v/>
      </c>
      <c r="AK45" s="30" t="str">
        <f>IF(COUNTIFS('Tracking - SPRI - Technical Doc'!$F45:$I45,AK$2),"x","")</f>
        <v/>
      </c>
      <c r="AL45" s="30" t="str">
        <f>IF(COUNTIFS('Tracking - SPRI - Technical Doc'!$F45:$I45,AL$2),"x","")</f>
        <v/>
      </c>
      <c r="AM45" s="30" t="str">
        <f>IF(COUNTIFS('Tracking - SPRI - Technical Doc'!$F45:$I45,AM$2),"x","")</f>
        <v>x</v>
      </c>
      <c r="AN45" s="30" t="str">
        <f>IF(COUNTIFS('Tracking - SPRI - Technical Doc'!$F45:$I45,AN$2),"x","")</f>
        <v/>
      </c>
      <c r="AO45" s="30" t="str">
        <f>IF(COUNTIFS('Tracking - SPRI - Technical Doc'!$F45:$I45,AO$2),"x","")</f>
        <v/>
      </c>
      <c r="AP45" s="30" t="str">
        <f>IF(COUNTIFS('Tracking - SPRI - Technical Doc'!$F45:$I45,AP$2),"x","")</f>
        <v/>
      </c>
      <c r="AQ45" s="30" t="str">
        <f>IF(COUNTIFS('Tracking - SPRI - Technical Doc'!$F45:$I45,AQ$2),"x","")</f>
        <v/>
      </c>
      <c r="AR45" s="30" t="str">
        <f>IF(COUNTIFS('Tracking - SPRI - Technical Doc'!$F45:$I45,AR$2),"x","")</f>
        <v/>
      </c>
      <c r="AS45" s="30" t="str">
        <f>IF(COUNTIFS('Tracking - SPRI - Technical Doc'!$F45:$I45,AS$2),"x","")</f>
        <v/>
      </c>
      <c r="AT45" s="30" t="str">
        <f>IF(COUNTIFS('Tracking - SPRI - Technical Doc'!$F45:$I45,AT$2),"x","")</f>
        <v/>
      </c>
      <c r="AU45" s="30" t="str">
        <f>IF(COUNTIFS('Tracking - SPRI - Technical Doc'!$F45:$I45,AU$2),"x","")</f>
        <v/>
      </c>
      <c r="AV45" s="31" t="str">
        <f>IF(COUNTIFS('Tracking - SPRI - Technical Doc'!$F45:$I45,AV$2),"x","")</f>
        <v/>
      </c>
      <c r="AW45" s="31" t="str">
        <f>IF(COUNTIFS('Tracking - SPRI - Technical Doc'!$F45:$I45,AW$2),"x","")</f>
        <v/>
      </c>
      <c r="AX45" s="31" t="str">
        <f>IF(COUNTIFS('Tracking - SPRI - Technical Doc'!$F45:$I45,AX$2),"x","")</f>
        <v/>
      </c>
      <c r="AY45" s="31" t="str">
        <f>IF(COUNTIFS('Tracking - SPRI - Technical Doc'!$F45:$I45,AY$2),"x","")</f>
        <v/>
      </c>
      <c r="AZ45" s="31" t="str">
        <f>IF(COUNTIFS('Tracking - SPRI - Technical Doc'!$F45:$I45,AZ$2),"x","")</f>
        <v/>
      </c>
      <c r="BA45" s="31" t="str">
        <f>IF(COUNTIFS('Tracking - SPRI - Technical Doc'!$F45:$I45,BA$2),"x","")</f>
        <v/>
      </c>
      <c r="BB45" s="31" t="str">
        <f>IF(COUNTIFS('Tracking - SPRI - Technical Doc'!$F45:$I45,BB$2),"x","")</f>
        <v/>
      </c>
      <c r="BC45" s="31" t="str">
        <f>IF(COUNTIFS('Tracking - SPRI - Technical Doc'!$F45:$I45,BC$2),"x","")</f>
        <v/>
      </c>
      <c r="BD45" s="31" t="str">
        <f>IF(COUNTIFS('Tracking - SPRI - Technical Doc'!$F45:$I45,BD$2),"x","")</f>
        <v/>
      </c>
      <c r="BE45" s="31" t="str">
        <f>IF(COUNTIFS('Tracking - SPRI - Technical Doc'!$F45:$I45,BE$2),"x","")</f>
        <v/>
      </c>
      <c r="BF45" s="31" t="str">
        <f>IF(COUNTIFS('Tracking - SPRI - Technical Doc'!$F45:$I45,BF$2),"x","")</f>
        <v/>
      </c>
      <c r="BG45" s="31" t="str">
        <f>IF(COUNTIFS('Tracking - SPRI - Technical Doc'!$F45:$I45,BG$2),"x","")</f>
        <v/>
      </c>
      <c r="BH45" s="31" t="str">
        <f>IF(COUNTIFS('Tracking - SPRI - Technical Doc'!$F45:$I45,BH$2),"x","")</f>
        <v/>
      </c>
      <c r="BI45" s="31" t="str">
        <f>IF(COUNTIFS('Tracking - SPRI - Technical Doc'!$F45:$I45,BI$2),"x","")</f>
        <v/>
      </c>
      <c r="BJ45" s="31" t="str">
        <f>IF(COUNTIFS('Tracking - SPRI - Technical Doc'!$F45:$I45,BJ$2),"x","")</f>
        <v/>
      </c>
      <c r="BK45" s="31" t="str">
        <f>IF(COUNTIFS('Tracking - SPRI - Technical Doc'!$F45:$I45,BK$2),"x","")</f>
        <v/>
      </c>
      <c r="BL45" s="31" t="str">
        <f>IF(COUNTIFS('Tracking - SPRI - Technical Doc'!$F45:$I45,BL$2),"x","")</f>
        <v/>
      </c>
      <c r="BM45" s="31" t="str">
        <f>IF(COUNTIFS('Tracking - SPRI - Technical Doc'!$F45:$I45,BM$2),"x","")</f>
        <v/>
      </c>
      <c r="BN45" s="31" t="str">
        <f>IF(COUNTIFS('Tracking - SPRI - Technical Doc'!$F45:$I45,BN$2),"x","")</f>
        <v/>
      </c>
      <c r="BO45" s="31" t="str">
        <f>IF(COUNTIFS('Tracking - SPRI - Technical Doc'!$F45:$I45,BO$2),"x","")</f>
        <v/>
      </c>
      <c r="BP45" s="31" t="str">
        <f>IF(COUNTIFS('Tracking - SPRI - Technical Doc'!$F45:$I45,BP$2),"x","")</f>
        <v/>
      </c>
      <c r="BQ45" s="31" t="str">
        <f>IF(COUNTIFS('Tracking - SPRI - Technical Doc'!$F45:$I45,BQ$2),"x","")</f>
        <v/>
      </c>
      <c r="BR45" s="31" t="str">
        <f>IF(COUNTIFS('Tracking - SPRI - Technical Doc'!$F45:$I45,BR$2),"x","")</f>
        <v/>
      </c>
      <c r="BS45" s="31" t="str">
        <f>IF(COUNTIFS('Tracking - SPRI - Technical Doc'!$F45:$I45,BS$2),"x","")</f>
        <v/>
      </c>
      <c r="BT45" s="31" t="str">
        <f>IF(COUNTIFS('Tracking - SPRI - Technical Doc'!$F45:$I45,BT$2),"x","")</f>
        <v/>
      </c>
    </row>
    <row r="46" spans="1:72" ht="32" customHeight="1" x14ac:dyDescent="0.15">
      <c r="A46" s="10" t="str">
        <f>'Tracking - SPRI - Technical Doc'!$B46</f>
        <v>Bulletin 1-13: Roof Assemblies and Service: A Summary of SPRI Membrane Manufacturer Member “PV Ready”</v>
      </c>
      <c r="B46" s="11" t="str">
        <f ca="1">IF(YEAR(NOW())-YEAR('Tracking - SPRI - Technical Doc'!E46)&gt;4,"x","")</f>
        <v>x</v>
      </c>
      <c r="C46" s="12" t="str">
        <f>IF('Tracking - SPRI - Technical Doc'!$C46="s","x","")</f>
        <v/>
      </c>
      <c r="D46" s="12" t="str">
        <f>IF('Tracking - SPRI - Technical Doc'!$C46="r","x","")</f>
        <v/>
      </c>
      <c r="E46" s="12" t="str">
        <f>IF('Tracking - SPRI - Technical Doc'!$C46="w","x","")</f>
        <v/>
      </c>
      <c r="F46" s="12" t="str">
        <f>IF('Tracking - SPRI - Technical Doc'!$C46="b","x","")</f>
        <v>x</v>
      </c>
      <c r="G46" s="12" t="str">
        <f>IF('Tracking - SPRI - Technical Doc'!$C46="p","x","")</f>
        <v/>
      </c>
      <c r="H46" s="12" t="str">
        <f>IF('Tracking - SPRI - Technical Doc'!$C46="a","x","")</f>
        <v/>
      </c>
      <c r="I46" s="30" t="str">
        <f>IF(COUNTIFS('Tracking - SPRI - Technical Doc'!$F46:$I46,I$2),"x","")</f>
        <v/>
      </c>
      <c r="J46" s="30" t="str">
        <f>IF(COUNTIFS('Tracking - SPRI - Technical Doc'!$F46:$I46,J$2),"x","")</f>
        <v/>
      </c>
      <c r="K46" s="30" t="str">
        <f>IF(COUNTIFS('Tracking - SPRI - Technical Doc'!$F46:$I46,K$2),"x","")</f>
        <v/>
      </c>
      <c r="L46" s="30" t="str">
        <f>IF(COUNTIFS('Tracking - SPRI - Technical Doc'!$F46:$I46,L$2),"x","")</f>
        <v/>
      </c>
      <c r="M46" s="30" t="str">
        <f>IF(COUNTIFS('Tracking - SPRI - Technical Doc'!$F46:$I46,M$2),"x","")</f>
        <v/>
      </c>
      <c r="N46" s="30" t="str">
        <f>IF(COUNTIFS('Tracking - SPRI - Technical Doc'!$F46:$I46,N$2),"x","")</f>
        <v/>
      </c>
      <c r="O46" s="30" t="str">
        <f>IF(COUNTIFS('Tracking - SPRI - Technical Doc'!$F46:$I46,O$2),"x","")</f>
        <v/>
      </c>
      <c r="P46" s="30" t="str">
        <f>IF(COUNTIFS('Tracking - SPRI - Technical Doc'!$F46:$I46,P$2),"x","")</f>
        <v/>
      </c>
      <c r="Q46" s="30" t="str">
        <f>IF(COUNTIFS('Tracking - SPRI - Technical Doc'!$F46:$I46,Q$2),"x","")</f>
        <v/>
      </c>
      <c r="R46" s="30" t="str">
        <f>IF(COUNTIFS('Tracking - SPRI - Technical Doc'!$F46:$I46,R$2),"x","")</f>
        <v/>
      </c>
      <c r="S46" s="30" t="str">
        <f>IF(COUNTIFS('Tracking - SPRI - Technical Doc'!$F46:$I46,S$2),"x","")</f>
        <v/>
      </c>
      <c r="T46" s="30" t="str">
        <f>IF(COUNTIFS('Tracking - SPRI - Technical Doc'!$F46:$I46,T$2),"x","")</f>
        <v/>
      </c>
      <c r="U46" s="30" t="str">
        <f>IF(COUNTIFS('Tracking - SPRI - Technical Doc'!$F46:$I46,U$2),"x","")</f>
        <v/>
      </c>
      <c r="V46" s="30" t="str">
        <f>IF(COUNTIFS('Tracking - SPRI - Technical Doc'!$F46:$I46,V$2),"x","")</f>
        <v/>
      </c>
      <c r="W46" s="30" t="str">
        <f>IF(COUNTIFS('Tracking - SPRI - Technical Doc'!$F46:$I46,W$2),"x","")</f>
        <v/>
      </c>
      <c r="X46" s="30" t="str">
        <f>IF(COUNTIFS('Tracking - SPRI - Technical Doc'!$F46:$I46,X$2),"x","")</f>
        <v/>
      </c>
      <c r="Y46" s="30" t="str">
        <f>IF(COUNTIFS('Tracking - SPRI - Technical Doc'!$F46:$I46,Y$2),"x","")</f>
        <v/>
      </c>
      <c r="Z46" s="30" t="str">
        <f>IF(COUNTIFS('Tracking - SPRI - Technical Doc'!$F46:$I46,Z$2),"x","")</f>
        <v/>
      </c>
      <c r="AA46" s="30" t="str">
        <f>IF(COUNTIFS('Tracking - SPRI - Technical Doc'!$F46:$I46,AA$2),"x","")</f>
        <v/>
      </c>
      <c r="AB46" s="30" t="str">
        <f>IF(COUNTIFS('Tracking - SPRI - Technical Doc'!$F46:$I46,AB$2),"x","")</f>
        <v/>
      </c>
      <c r="AC46" s="30" t="str">
        <f>IF(COUNTIFS('Tracking - SPRI - Technical Doc'!$F46:$I46,AC$2),"x","")</f>
        <v/>
      </c>
      <c r="AD46" s="30" t="str">
        <f>IF(COUNTIFS('Tracking - SPRI - Technical Doc'!$F46:$I46,AD$2),"x","")</f>
        <v/>
      </c>
      <c r="AE46" s="30" t="str">
        <f>IF(COUNTIFS('Tracking - SPRI - Technical Doc'!$F46:$I46,AE$2),"x","")</f>
        <v>x</v>
      </c>
      <c r="AF46" s="30" t="str">
        <f>IF(COUNTIFS('Tracking - SPRI - Technical Doc'!$F46:$I46,AF$2),"x","")</f>
        <v/>
      </c>
      <c r="AG46" s="30" t="str">
        <f>IF(COUNTIFS('Tracking - SPRI - Technical Doc'!$F46:$I46,AG$2),"x","")</f>
        <v/>
      </c>
      <c r="AH46" s="30" t="str">
        <f>IF(COUNTIFS('Tracking - SPRI - Technical Doc'!$F46:$I46,AH$2),"x","")</f>
        <v/>
      </c>
      <c r="AI46" s="30" t="str">
        <f>IF(COUNTIFS('Tracking - SPRI - Technical Doc'!$F46:$I46,AI$2),"x","")</f>
        <v>x</v>
      </c>
      <c r="AJ46" s="30" t="str">
        <f>IF(COUNTIFS('Tracking - SPRI - Technical Doc'!$F46:$I46,AJ$2),"x","")</f>
        <v/>
      </c>
      <c r="AK46" s="30" t="str">
        <f>IF(COUNTIFS('Tracking - SPRI - Technical Doc'!$F46:$I46,AK$2),"x","")</f>
        <v>x</v>
      </c>
      <c r="AL46" s="30" t="str">
        <f>IF(COUNTIFS('Tracking - SPRI - Technical Doc'!$F46:$I46,AL$2),"x","")</f>
        <v/>
      </c>
      <c r="AM46" s="30" t="str">
        <f>IF(COUNTIFS('Tracking - SPRI - Technical Doc'!$F46:$I46,AM$2),"x","")</f>
        <v/>
      </c>
      <c r="AN46" s="30" t="str">
        <f>IF(COUNTIFS('Tracking - SPRI - Technical Doc'!$F46:$I46,AN$2),"x","")</f>
        <v/>
      </c>
      <c r="AO46" s="30" t="str">
        <f>IF(COUNTIFS('Tracking - SPRI - Technical Doc'!$F46:$I46,AO$2),"x","")</f>
        <v/>
      </c>
      <c r="AP46" s="30" t="str">
        <f>IF(COUNTIFS('Tracking - SPRI - Technical Doc'!$F46:$I46,AP$2),"x","")</f>
        <v/>
      </c>
      <c r="AQ46" s="30" t="str">
        <f>IF(COUNTIFS('Tracking - SPRI - Technical Doc'!$F46:$I46,AQ$2),"x","")</f>
        <v/>
      </c>
      <c r="AR46" s="30" t="str">
        <f>IF(COUNTIFS('Tracking - SPRI - Technical Doc'!$F46:$I46,AR$2),"x","")</f>
        <v/>
      </c>
      <c r="AS46" s="30" t="str">
        <f>IF(COUNTIFS('Tracking - SPRI - Technical Doc'!$F46:$I46,AS$2),"x","")</f>
        <v/>
      </c>
      <c r="AT46" s="30" t="str">
        <f>IF(COUNTIFS('Tracking - SPRI - Technical Doc'!$F46:$I46,AT$2),"x","")</f>
        <v/>
      </c>
      <c r="AU46" s="30" t="str">
        <f>IF(COUNTIFS('Tracking - SPRI - Technical Doc'!$F46:$I46,AU$2),"x","")</f>
        <v/>
      </c>
      <c r="AV46" s="31" t="str">
        <f>IF(COUNTIFS('Tracking - SPRI - Technical Doc'!$F46:$I46,AV$2),"x","")</f>
        <v/>
      </c>
      <c r="AW46" s="31" t="str">
        <f>IF(COUNTIFS('Tracking - SPRI - Technical Doc'!$F46:$I46,AW$2),"x","")</f>
        <v/>
      </c>
      <c r="AX46" s="31" t="str">
        <f>IF(COUNTIFS('Tracking - SPRI - Technical Doc'!$F46:$I46,AX$2),"x","")</f>
        <v/>
      </c>
      <c r="AY46" s="31" t="str">
        <f>IF(COUNTIFS('Tracking - SPRI - Technical Doc'!$F46:$I46,AY$2),"x","")</f>
        <v/>
      </c>
      <c r="AZ46" s="31" t="str">
        <f>IF(COUNTIFS('Tracking - SPRI - Technical Doc'!$F46:$I46,AZ$2),"x","")</f>
        <v/>
      </c>
      <c r="BA46" s="31" t="str">
        <f>IF(COUNTIFS('Tracking - SPRI - Technical Doc'!$F46:$I46,BA$2),"x","")</f>
        <v/>
      </c>
      <c r="BB46" s="31" t="str">
        <f>IF(COUNTIFS('Tracking - SPRI - Technical Doc'!$F46:$I46,BB$2),"x","")</f>
        <v/>
      </c>
      <c r="BC46" s="31" t="str">
        <f>IF(COUNTIFS('Tracking - SPRI - Technical Doc'!$F46:$I46,BC$2),"x","")</f>
        <v/>
      </c>
      <c r="BD46" s="31" t="str">
        <f>IF(COUNTIFS('Tracking - SPRI - Technical Doc'!$F46:$I46,BD$2),"x","")</f>
        <v/>
      </c>
      <c r="BE46" s="31" t="str">
        <f>IF(COUNTIFS('Tracking - SPRI - Technical Doc'!$F46:$I46,BE$2),"x","")</f>
        <v/>
      </c>
      <c r="BF46" s="31" t="str">
        <f>IF(COUNTIFS('Tracking - SPRI - Technical Doc'!$F46:$I46,BF$2),"x","")</f>
        <v/>
      </c>
      <c r="BG46" s="31" t="str">
        <f>IF(COUNTIFS('Tracking - SPRI - Technical Doc'!$F46:$I46,BG$2),"x","")</f>
        <v/>
      </c>
      <c r="BH46" s="31" t="str">
        <f>IF(COUNTIFS('Tracking - SPRI - Technical Doc'!$F46:$I46,BH$2),"x","")</f>
        <v/>
      </c>
      <c r="BI46" s="31" t="str">
        <f>IF(COUNTIFS('Tracking - SPRI - Technical Doc'!$F46:$I46,BI$2),"x","")</f>
        <v/>
      </c>
      <c r="BJ46" s="31" t="str">
        <f>IF(COUNTIFS('Tracking - SPRI - Technical Doc'!$F46:$I46,BJ$2),"x","")</f>
        <v/>
      </c>
      <c r="BK46" s="31" t="str">
        <f>IF(COUNTIFS('Tracking - SPRI - Technical Doc'!$F46:$I46,BK$2),"x","")</f>
        <v/>
      </c>
      <c r="BL46" s="31" t="str">
        <f>IF(COUNTIFS('Tracking - SPRI - Technical Doc'!$F46:$I46,BL$2),"x","")</f>
        <v/>
      </c>
      <c r="BM46" s="31" t="str">
        <f>IF(COUNTIFS('Tracking - SPRI - Technical Doc'!$F46:$I46,BM$2),"x","")</f>
        <v/>
      </c>
      <c r="BN46" s="31" t="str">
        <f>IF(COUNTIFS('Tracking - SPRI - Technical Doc'!$F46:$I46,BN$2),"x","")</f>
        <v/>
      </c>
      <c r="BO46" s="31" t="str">
        <f>IF(COUNTIFS('Tracking - SPRI - Technical Doc'!$F46:$I46,BO$2),"x","")</f>
        <v/>
      </c>
      <c r="BP46" s="31" t="str">
        <f>IF(COUNTIFS('Tracking - SPRI - Technical Doc'!$F46:$I46,BP$2),"x","")</f>
        <v/>
      </c>
      <c r="BQ46" s="31" t="str">
        <f>IF(COUNTIFS('Tracking - SPRI - Technical Doc'!$F46:$I46,BQ$2),"x","")</f>
        <v/>
      </c>
      <c r="BR46" s="31" t="str">
        <f>IF(COUNTIFS('Tracking - SPRI - Technical Doc'!$F46:$I46,BR$2),"x","")</f>
        <v/>
      </c>
      <c r="BS46" s="31" t="str">
        <f>IF(COUNTIFS('Tracking - SPRI - Technical Doc'!$F46:$I46,BS$2),"x","")</f>
        <v/>
      </c>
      <c r="BT46" s="31" t="str">
        <f>IF(COUNTIFS('Tracking - SPRI - Technical Doc'!$F46:$I46,BT$2),"x","")</f>
        <v/>
      </c>
    </row>
    <row r="47" spans="1:72" ht="20" customHeight="1" x14ac:dyDescent="0.15">
      <c r="A47" s="10" t="str">
        <f>'Tracking - SPRI - Technical Doc'!$B47</f>
        <v>Bulletin 1-14: Recommendations for Rooftop Supports</v>
      </c>
      <c r="B47" s="11" t="str">
        <f ca="1">IF(YEAR(NOW())-YEAR('Tracking - SPRI - Technical Doc'!E47)&gt;4,"x","")</f>
        <v>x</v>
      </c>
      <c r="C47" s="12" t="str">
        <f>IF('Tracking - SPRI - Technical Doc'!$C47="s","x","")</f>
        <v/>
      </c>
      <c r="D47" s="12" t="str">
        <f>IF('Tracking - SPRI - Technical Doc'!$C47="r","x","")</f>
        <v/>
      </c>
      <c r="E47" s="12" t="str">
        <f>IF('Tracking - SPRI - Technical Doc'!$C47="w","x","")</f>
        <v/>
      </c>
      <c r="F47" s="12" t="str">
        <f>IF('Tracking - SPRI - Technical Doc'!$C47="b","x","")</f>
        <v>x</v>
      </c>
      <c r="G47" s="12" t="str">
        <f>IF('Tracking - SPRI - Technical Doc'!$C47="p","x","")</f>
        <v/>
      </c>
      <c r="H47" s="12" t="str">
        <f>IF('Tracking - SPRI - Technical Doc'!$C47="a","x","")</f>
        <v/>
      </c>
      <c r="I47" s="30" t="str">
        <f>IF(COUNTIFS('Tracking - SPRI - Technical Doc'!$F47:$I47,I$2),"x","")</f>
        <v/>
      </c>
      <c r="J47" s="30" t="str">
        <f>IF(COUNTIFS('Tracking - SPRI - Technical Doc'!$F47:$I47,J$2),"x","")</f>
        <v/>
      </c>
      <c r="K47" s="30" t="str">
        <f>IF(COUNTIFS('Tracking - SPRI - Technical Doc'!$F47:$I47,K$2),"x","")</f>
        <v/>
      </c>
      <c r="L47" s="30" t="str">
        <f>IF(COUNTIFS('Tracking - SPRI - Technical Doc'!$F47:$I47,L$2),"x","")</f>
        <v/>
      </c>
      <c r="M47" s="30" t="str">
        <f>IF(COUNTIFS('Tracking - SPRI - Technical Doc'!$F47:$I47,M$2),"x","")</f>
        <v/>
      </c>
      <c r="N47" s="30" t="str">
        <f>IF(COUNTIFS('Tracking - SPRI - Technical Doc'!$F47:$I47,N$2),"x","")</f>
        <v/>
      </c>
      <c r="O47" s="30" t="str">
        <f>IF(COUNTIFS('Tracking - SPRI - Technical Doc'!$F47:$I47,O$2),"x","")</f>
        <v/>
      </c>
      <c r="P47" s="30" t="str">
        <f>IF(COUNTIFS('Tracking - SPRI - Technical Doc'!$F47:$I47,P$2),"x","")</f>
        <v/>
      </c>
      <c r="Q47" s="30" t="str">
        <f>IF(COUNTIFS('Tracking - SPRI - Technical Doc'!$F47:$I47,Q$2),"x","")</f>
        <v/>
      </c>
      <c r="R47" s="30" t="str">
        <f>IF(COUNTIFS('Tracking - SPRI - Technical Doc'!$F47:$I47,R$2),"x","")</f>
        <v/>
      </c>
      <c r="S47" s="30" t="str">
        <f>IF(COUNTIFS('Tracking - SPRI - Technical Doc'!$F47:$I47,S$2),"x","")</f>
        <v/>
      </c>
      <c r="T47" s="30" t="str">
        <f>IF(COUNTIFS('Tracking - SPRI - Technical Doc'!$F47:$I47,T$2),"x","")</f>
        <v/>
      </c>
      <c r="U47" s="30" t="str">
        <f>IF(COUNTIFS('Tracking - SPRI - Technical Doc'!$F47:$I47,U$2),"x","")</f>
        <v/>
      </c>
      <c r="V47" s="30" t="str">
        <f>IF(COUNTIFS('Tracking - SPRI - Technical Doc'!$F47:$I47,V$2),"x","")</f>
        <v/>
      </c>
      <c r="W47" s="30" t="str">
        <f>IF(COUNTIFS('Tracking - SPRI - Technical Doc'!$F47:$I47,W$2),"x","")</f>
        <v/>
      </c>
      <c r="X47" s="30" t="str">
        <f>IF(COUNTIFS('Tracking - SPRI - Technical Doc'!$F47:$I47,X$2),"x","")</f>
        <v/>
      </c>
      <c r="Y47" s="30" t="str">
        <f>IF(COUNTIFS('Tracking - SPRI - Technical Doc'!$F47:$I47,Y$2),"x","")</f>
        <v/>
      </c>
      <c r="Z47" s="30" t="str">
        <f>IF(COUNTIFS('Tracking - SPRI - Technical Doc'!$F47:$I47,Z$2),"x","")</f>
        <v/>
      </c>
      <c r="AA47" s="30" t="str">
        <f>IF(COUNTIFS('Tracking - SPRI - Technical Doc'!$F47:$I47,AA$2),"x","")</f>
        <v/>
      </c>
      <c r="AB47" s="30" t="str">
        <f>IF(COUNTIFS('Tracking - SPRI - Technical Doc'!$F47:$I47,AB$2),"x","")</f>
        <v/>
      </c>
      <c r="AC47" s="30" t="str">
        <f>IF(COUNTIFS('Tracking - SPRI - Technical Doc'!$F47:$I47,AC$2),"x","")</f>
        <v/>
      </c>
      <c r="AD47" s="30" t="str">
        <f>IF(COUNTIFS('Tracking - SPRI - Technical Doc'!$F47:$I47,AD$2),"x","")</f>
        <v/>
      </c>
      <c r="AE47" s="30" t="str">
        <f>IF(COUNTIFS('Tracking - SPRI - Technical Doc'!$F47:$I47,AE$2),"x","")</f>
        <v/>
      </c>
      <c r="AF47" s="30" t="str">
        <f>IF(COUNTIFS('Tracking - SPRI - Technical Doc'!$F47:$I47,AF$2),"x","")</f>
        <v/>
      </c>
      <c r="AG47" s="30" t="str">
        <f>IF(COUNTIFS('Tracking - SPRI - Technical Doc'!$F47:$I47,AG$2),"x","")</f>
        <v/>
      </c>
      <c r="AH47" s="30" t="str">
        <f>IF(COUNTIFS('Tracking - SPRI - Technical Doc'!$F47:$I47,AH$2),"x","")</f>
        <v/>
      </c>
      <c r="AI47" s="30" t="str">
        <f>IF(COUNTIFS('Tracking - SPRI - Technical Doc'!$F47:$I47,AI$2),"x","")</f>
        <v>x</v>
      </c>
      <c r="AJ47" s="30" t="str">
        <f>IF(COUNTIFS('Tracking - SPRI - Technical Doc'!$F47:$I47,AJ$2),"x","")</f>
        <v/>
      </c>
      <c r="AK47" s="30" t="str">
        <f>IF(COUNTIFS('Tracking - SPRI - Technical Doc'!$F47:$I47,AK$2),"x","")</f>
        <v>x</v>
      </c>
      <c r="AL47" s="30" t="str">
        <f>IF(COUNTIFS('Tracking - SPRI - Technical Doc'!$F47:$I47,AL$2),"x","")</f>
        <v/>
      </c>
      <c r="AM47" s="30" t="str">
        <f>IF(COUNTIFS('Tracking - SPRI - Technical Doc'!$F47:$I47,AM$2),"x","")</f>
        <v/>
      </c>
      <c r="AN47" s="30" t="str">
        <f>IF(COUNTIFS('Tracking - SPRI - Technical Doc'!$F47:$I47,AN$2),"x","")</f>
        <v/>
      </c>
      <c r="AO47" s="30" t="str">
        <f>IF(COUNTIFS('Tracking - SPRI - Technical Doc'!$F47:$I47,AO$2),"x","")</f>
        <v/>
      </c>
      <c r="AP47" s="30" t="str">
        <f>IF(COUNTIFS('Tracking - SPRI - Technical Doc'!$F47:$I47,AP$2),"x","")</f>
        <v/>
      </c>
      <c r="AQ47" s="30" t="str">
        <f>IF(COUNTIFS('Tracking - SPRI - Technical Doc'!$F47:$I47,AQ$2),"x","")</f>
        <v/>
      </c>
      <c r="AR47" s="30" t="str">
        <f>IF(COUNTIFS('Tracking - SPRI - Technical Doc'!$F47:$I47,AR$2),"x","")</f>
        <v/>
      </c>
      <c r="AS47" s="30" t="str">
        <f>IF(COUNTIFS('Tracking - SPRI - Technical Doc'!$F47:$I47,AS$2),"x","")</f>
        <v/>
      </c>
      <c r="AT47" s="30" t="str">
        <f>IF(COUNTIFS('Tracking - SPRI - Technical Doc'!$F47:$I47,AT$2),"x","")</f>
        <v/>
      </c>
      <c r="AU47" s="30" t="str">
        <f>IF(COUNTIFS('Tracking - SPRI - Technical Doc'!$F47:$I47,AU$2),"x","")</f>
        <v/>
      </c>
      <c r="AV47" s="31" t="str">
        <f>IF(COUNTIFS('Tracking - SPRI - Technical Doc'!$F47:$I47,AV$2),"x","")</f>
        <v/>
      </c>
      <c r="AW47" s="31" t="str">
        <f>IF(COUNTIFS('Tracking - SPRI - Technical Doc'!$F47:$I47,AW$2),"x","")</f>
        <v/>
      </c>
      <c r="AX47" s="31" t="str">
        <f>IF(COUNTIFS('Tracking - SPRI - Technical Doc'!$F47:$I47,AX$2),"x","")</f>
        <v/>
      </c>
      <c r="AY47" s="31" t="str">
        <f>IF(COUNTIFS('Tracking - SPRI - Technical Doc'!$F47:$I47,AY$2),"x","")</f>
        <v/>
      </c>
      <c r="AZ47" s="31" t="str">
        <f>IF(COUNTIFS('Tracking - SPRI - Technical Doc'!$F47:$I47,AZ$2),"x","")</f>
        <v/>
      </c>
      <c r="BA47" s="31" t="str">
        <f>IF(COUNTIFS('Tracking - SPRI - Technical Doc'!$F47:$I47,BA$2),"x","")</f>
        <v/>
      </c>
      <c r="BB47" s="31" t="str">
        <f>IF(COUNTIFS('Tracking - SPRI - Technical Doc'!$F47:$I47,BB$2),"x","")</f>
        <v/>
      </c>
      <c r="BC47" s="31" t="str">
        <f>IF(COUNTIFS('Tracking - SPRI - Technical Doc'!$F47:$I47,BC$2),"x","")</f>
        <v/>
      </c>
      <c r="BD47" s="31" t="str">
        <f>IF(COUNTIFS('Tracking - SPRI - Technical Doc'!$F47:$I47,BD$2),"x","")</f>
        <v/>
      </c>
      <c r="BE47" s="31" t="str">
        <f>IF(COUNTIFS('Tracking - SPRI - Technical Doc'!$F47:$I47,BE$2),"x","")</f>
        <v/>
      </c>
      <c r="BF47" s="31" t="str">
        <f>IF(COUNTIFS('Tracking - SPRI - Technical Doc'!$F47:$I47,BF$2),"x","")</f>
        <v/>
      </c>
      <c r="BG47" s="31" t="str">
        <f>IF(COUNTIFS('Tracking - SPRI - Technical Doc'!$F47:$I47,BG$2),"x","")</f>
        <v/>
      </c>
      <c r="BH47" s="31" t="str">
        <f>IF(COUNTIFS('Tracking - SPRI - Technical Doc'!$F47:$I47,BH$2),"x","")</f>
        <v/>
      </c>
      <c r="BI47" s="31" t="str">
        <f>IF(COUNTIFS('Tracking - SPRI - Technical Doc'!$F47:$I47,BI$2),"x","")</f>
        <v/>
      </c>
      <c r="BJ47" s="31" t="str">
        <f>IF(COUNTIFS('Tracking - SPRI - Technical Doc'!$F47:$I47,BJ$2),"x","")</f>
        <v/>
      </c>
      <c r="BK47" s="31" t="str">
        <f>IF(COUNTIFS('Tracking - SPRI - Technical Doc'!$F47:$I47,BK$2),"x","")</f>
        <v/>
      </c>
      <c r="BL47" s="31" t="str">
        <f>IF(COUNTIFS('Tracking - SPRI - Technical Doc'!$F47:$I47,BL$2),"x","")</f>
        <v/>
      </c>
      <c r="BM47" s="31" t="str">
        <f>IF(COUNTIFS('Tracking - SPRI - Technical Doc'!$F47:$I47,BM$2),"x","")</f>
        <v/>
      </c>
      <c r="BN47" s="31" t="str">
        <f>IF(COUNTIFS('Tracking - SPRI - Technical Doc'!$F47:$I47,BN$2),"x","")</f>
        <v/>
      </c>
      <c r="BO47" s="31" t="str">
        <f>IF(COUNTIFS('Tracking - SPRI - Technical Doc'!$F47:$I47,BO$2),"x","")</f>
        <v/>
      </c>
      <c r="BP47" s="31" t="str">
        <f>IF(COUNTIFS('Tracking - SPRI - Technical Doc'!$F47:$I47,BP$2),"x","")</f>
        <v/>
      </c>
      <c r="BQ47" s="31" t="str">
        <f>IF(COUNTIFS('Tracking - SPRI - Technical Doc'!$F47:$I47,BQ$2),"x","")</f>
        <v/>
      </c>
      <c r="BR47" s="31" t="str">
        <f>IF(COUNTIFS('Tracking - SPRI - Technical Doc'!$F47:$I47,BR$2),"x","")</f>
        <v/>
      </c>
      <c r="BS47" s="31" t="str">
        <f>IF(COUNTIFS('Tracking - SPRI - Technical Doc'!$F47:$I47,BS$2),"x","")</f>
        <v/>
      </c>
      <c r="BT47" s="31" t="str">
        <f>IF(COUNTIFS('Tracking - SPRI - Technical Doc'!$F47:$I47,BT$2),"x","")</f>
        <v/>
      </c>
    </row>
    <row r="48" spans="1:72" ht="20" customHeight="1" x14ac:dyDescent="0.15">
      <c r="A48" s="10" t="str">
        <f>'Tracking - SPRI - Technical Doc'!$B48</f>
        <v>Rooftop Equipment Attachment White Paper</v>
      </c>
      <c r="B48" s="11" t="str">
        <f ca="1">IF(YEAR(NOW())-YEAR('Tracking - SPRI - Technical Doc'!E48)&gt;4,"x","")</f>
        <v/>
      </c>
      <c r="C48" s="12" t="str">
        <f>IF('Tracking - SPRI - Technical Doc'!$C48="s","x","")</f>
        <v/>
      </c>
      <c r="D48" s="12" t="str">
        <f>IF('Tracking - SPRI - Technical Doc'!$C48="r","x","")</f>
        <v/>
      </c>
      <c r="E48" s="12" t="str">
        <f>IF('Tracking - SPRI - Technical Doc'!$C48="w","x","")</f>
        <v>x</v>
      </c>
      <c r="F48" s="12" t="str">
        <f>IF('Tracking - SPRI - Technical Doc'!$C48="b","x","")</f>
        <v/>
      </c>
      <c r="G48" s="12" t="str">
        <f>IF('Tracking - SPRI - Technical Doc'!$C48="p","x","")</f>
        <v/>
      </c>
      <c r="H48" s="12" t="str">
        <f>IF('Tracking - SPRI - Technical Doc'!$C48="a","x","")</f>
        <v/>
      </c>
      <c r="I48" s="30" t="str">
        <f>IF(COUNTIFS('Tracking - SPRI - Technical Doc'!$F48:$I48,I$2),"x","")</f>
        <v/>
      </c>
      <c r="J48" s="30" t="str">
        <f>IF(COUNTIFS('Tracking - SPRI - Technical Doc'!$F48:$I48,J$2),"x","")</f>
        <v/>
      </c>
      <c r="K48" s="30" t="str">
        <f>IF(COUNTIFS('Tracking - SPRI - Technical Doc'!$F48:$I48,K$2),"x","")</f>
        <v/>
      </c>
      <c r="L48" s="30" t="str">
        <f>IF(COUNTIFS('Tracking - SPRI - Technical Doc'!$F48:$I48,L$2),"x","")</f>
        <v/>
      </c>
      <c r="M48" s="30" t="str">
        <f>IF(COUNTIFS('Tracking - SPRI - Technical Doc'!$F48:$I48,M$2),"x","")</f>
        <v/>
      </c>
      <c r="N48" s="30" t="str">
        <f>IF(COUNTIFS('Tracking - SPRI - Technical Doc'!$F48:$I48,N$2),"x","")</f>
        <v/>
      </c>
      <c r="O48" s="30" t="str">
        <f>IF(COUNTIFS('Tracking - SPRI - Technical Doc'!$F48:$I48,O$2),"x","")</f>
        <v/>
      </c>
      <c r="P48" s="30" t="str">
        <f>IF(COUNTIFS('Tracking - SPRI - Technical Doc'!$F48:$I48,P$2),"x","")</f>
        <v/>
      </c>
      <c r="Q48" s="30" t="str">
        <f>IF(COUNTIFS('Tracking - SPRI - Technical Doc'!$F48:$I48,Q$2),"x","")</f>
        <v/>
      </c>
      <c r="R48" s="30" t="str">
        <f>IF(COUNTIFS('Tracking - SPRI - Technical Doc'!$F48:$I48,R$2),"x","")</f>
        <v/>
      </c>
      <c r="S48" s="30" t="str">
        <f>IF(COUNTIFS('Tracking - SPRI - Technical Doc'!$F48:$I48,S$2),"x","")</f>
        <v/>
      </c>
      <c r="T48" s="30" t="str">
        <f>IF(COUNTIFS('Tracking - SPRI - Technical Doc'!$F48:$I48,T$2),"x","")</f>
        <v/>
      </c>
      <c r="U48" s="30" t="str">
        <f>IF(COUNTIFS('Tracking - SPRI - Technical Doc'!$F48:$I48,U$2),"x","")</f>
        <v/>
      </c>
      <c r="V48" s="30" t="str">
        <f>IF(COUNTIFS('Tracking - SPRI - Technical Doc'!$F48:$I48,V$2),"x","")</f>
        <v/>
      </c>
      <c r="W48" s="30" t="str">
        <f>IF(COUNTIFS('Tracking - SPRI - Technical Doc'!$F48:$I48,W$2),"x","")</f>
        <v/>
      </c>
      <c r="X48" s="30" t="str">
        <f>IF(COUNTIFS('Tracking - SPRI - Technical Doc'!$F48:$I48,X$2),"x","")</f>
        <v/>
      </c>
      <c r="Y48" s="30" t="str">
        <f>IF(COUNTIFS('Tracking - SPRI - Technical Doc'!$F48:$I48,Y$2),"x","")</f>
        <v/>
      </c>
      <c r="Z48" s="30" t="str">
        <f>IF(COUNTIFS('Tracking - SPRI - Technical Doc'!$F48:$I48,Z$2),"x","")</f>
        <v/>
      </c>
      <c r="AA48" s="30" t="str">
        <f>IF(COUNTIFS('Tracking - SPRI - Technical Doc'!$F48:$I48,AA$2),"x","")</f>
        <v/>
      </c>
      <c r="AB48" s="30" t="str">
        <f>IF(COUNTIFS('Tracking - SPRI - Technical Doc'!$F48:$I48,AB$2),"x","")</f>
        <v/>
      </c>
      <c r="AC48" s="30" t="str">
        <f>IF(COUNTIFS('Tracking - SPRI - Technical Doc'!$F48:$I48,AC$2),"x","")</f>
        <v/>
      </c>
      <c r="AD48" s="30" t="str">
        <f>IF(COUNTIFS('Tracking - SPRI - Technical Doc'!$F48:$I48,AD$2),"x","")</f>
        <v/>
      </c>
      <c r="AE48" s="30" t="str">
        <f>IF(COUNTIFS('Tracking - SPRI - Technical Doc'!$F48:$I48,AE$2),"x","")</f>
        <v/>
      </c>
      <c r="AF48" s="30" t="str">
        <f>IF(COUNTIFS('Tracking - SPRI - Technical Doc'!$F48:$I48,AF$2),"x","")</f>
        <v/>
      </c>
      <c r="AG48" s="30" t="str">
        <f>IF(COUNTIFS('Tracking - SPRI - Technical Doc'!$F48:$I48,AG$2),"x","")</f>
        <v/>
      </c>
      <c r="AH48" s="30" t="str">
        <f>IF(COUNTIFS('Tracking - SPRI - Technical Doc'!$F48:$I48,AH$2),"x","")</f>
        <v/>
      </c>
      <c r="AI48" s="30" t="str">
        <f>IF(COUNTIFS('Tracking - SPRI - Technical Doc'!$F48:$I48,AI$2),"x","")</f>
        <v>x</v>
      </c>
      <c r="AJ48" s="30" t="str">
        <f>IF(COUNTIFS('Tracking - SPRI - Technical Doc'!$F48:$I48,AJ$2),"x","")</f>
        <v/>
      </c>
      <c r="AK48" s="30" t="str">
        <f>IF(COUNTIFS('Tracking - SPRI - Technical Doc'!$F48:$I48,AK$2),"x","")</f>
        <v>x</v>
      </c>
      <c r="AL48" s="30" t="str">
        <f>IF(COUNTIFS('Tracking - SPRI - Technical Doc'!$F48:$I48,AL$2),"x","")</f>
        <v/>
      </c>
      <c r="AM48" s="30" t="str">
        <f>IF(COUNTIFS('Tracking - SPRI - Technical Doc'!$F48:$I48,AM$2),"x","")</f>
        <v/>
      </c>
      <c r="AN48" s="30" t="str">
        <f>IF(COUNTIFS('Tracking - SPRI - Technical Doc'!$F48:$I48,AN$2),"x","")</f>
        <v/>
      </c>
      <c r="AO48" s="30" t="str">
        <f>IF(COUNTIFS('Tracking - SPRI - Technical Doc'!$F48:$I48,AO$2),"x","")</f>
        <v/>
      </c>
      <c r="AP48" s="30" t="str">
        <f>IF(COUNTIFS('Tracking - SPRI - Technical Doc'!$F48:$I48,AP$2),"x","")</f>
        <v/>
      </c>
      <c r="AQ48" s="30" t="str">
        <f>IF(COUNTIFS('Tracking - SPRI - Technical Doc'!$F48:$I48,AQ$2),"x","")</f>
        <v/>
      </c>
      <c r="AR48" s="30" t="str">
        <f>IF(COUNTIFS('Tracking - SPRI - Technical Doc'!$F48:$I48,AR$2),"x","")</f>
        <v/>
      </c>
      <c r="AS48" s="30" t="str">
        <f>IF(COUNTIFS('Tracking - SPRI - Technical Doc'!$F48:$I48,AS$2),"x","")</f>
        <v/>
      </c>
      <c r="AT48" s="30" t="str">
        <f>IF(COUNTIFS('Tracking - SPRI - Technical Doc'!$F48:$I48,AT$2),"x","")</f>
        <v/>
      </c>
      <c r="AU48" s="30" t="str">
        <f>IF(COUNTIFS('Tracking - SPRI - Technical Doc'!$F48:$I48,AU$2),"x","")</f>
        <v/>
      </c>
      <c r="AV48" s="31" t="str">
        <f>IF(COUNTIFS('Tracking - SPRI - Technical Doc'!$F48:$I48,AV$2),"x","")</f>
        <v/>
      </c>
      <c r="AW48" s="31" t="str">
        <f>IF(COUNTIFS('Tracking - SPRI - Technical Doc'!$F48:$I48,AW$2),"x","")</f>
        <v/>
      </c>
      <c r="AX48" s="31" t="str">
        <f>IF(COUNTIFS('Tracking - SPRI - Technical Doc'!$F48:$I48,AX$2),"x","")</f>
        <v/>
      </c>
      <c r="AY48" s="31" t="str">
        <f>IF(COUNTIFS('Tracking - SPRI - Technical Doc'!$F48:$I48,AY$2),"x","")</f>
        <v/>
      </c>
      <c r="AZ48" s="31" t="str">
        <f>IF(COUNTIFS('Tracking - SPRI - Technical Doc'!$F48:$I48,AZ$2),"x","")</f>
        <v/>
      </c>
      <c r="BA48" s="31" t="str">
        <f>IF(COUNTIFS('Tracking - SPRI - Technical Doc'!$F48:$I48,BA$2),"x","")</f>
        <v/>
      </c>
      <c r="BB48" s="31" t="str">
        <f>IF(COUNTIFS('Tracking - SPRI - Technical Doc'!$F48:$I48,BB$2),"x","")</f>
        <v/>
      </c>
      <c r="BC48" s="31" t="str">
        <f>IF(COUNTIFS('Tracking - SPRI - Technical Doc'!$F48:$I48,BC$2),"x","")</f>
        <v/>
      </c>
      <c r="BD48" s="31" t="str">
        <f>IF(COUNTIFS('Tracking - SPRI - Technical Doc'!$F48:$I48,BD$2),"x","")</f>
        <v/>
      </c>
      <c r="BE48" s="31" t="str">
        <f>IF(COUNTIFS('Tracking - SPRI - Technical Doc'!$F48:$I48,BE$2),"x","")</f>
        <v/>
      </c>
      <c r="BF48" s="31" t="str">
        <f>IF(COUNTIFS('Tracking - SPRI - Technical Doc'!$F48:$I48,BF$2),"x","")</f>
        <v/>
      </c>
      <c r="BG48" s="31" t="str">
        <f>IF(COUNTIFS('Tracking - SPRI - Technical Doc'!$F48:$I48,BG$2),"x","")</f>
        <v/>
      </c>
      <c r="BH48" s="31" t="str">
        <f>IF(COUNTIFS('Tracking - SPRI - Technical Doc'!$F48:$I48,BH$2),"x","")</f>
        <v/>
      </c>
      <c r="BI48" s="31" t="str">
        <f>IF(COUNTIFS('Tracking - SPRI - Technical Doc'!$F48:$I48,BI$2),"x","")</f>
        <v/>
      </c>
      <c r="BJ48" s="31" t="str">
        <f>IF(COUNTIFS('Tracking - SPRI - Technical Doc'!$F48:$I48,BJ$2),"x","")</f>
        <v/>
      </c>
      <c r="BK48" s="31" t="str">
        <f>IF(COUNTIFS('Tracking - SPRI - Technical Doc'!$F48:$I48,BK$2),"x","")</f>
        <v/>
      </c>
      <c r="BL48" s="31" t="str">
        <f>IF(COUNTIFS('Tracking - SPRI - Technical Doc'!$F48:$I48,BL$2),"x","")</f>
        <v/>
      </c>
      <c r="BM48" s="31" t="str">
        <f>IF(COUNTIFS('Tracking - SPRI - Technical Doc'!$F48:$I48,BM$2),"x","")</f>
        <v/>
      </c>
      <c r="BN48" s="31" t="str">
        <f>IF(COUNTIFS('Tracking - SPRI - Technical Doc'!$F48:$I48,BN$2),"x","")</f>
        <v/>
      </c>
      <c r="BO48" s="31" t="str">
        <f>IF(COUNTIFS('Tracking - SPRI - Technical Doc'!$F48:$I48,BO$2),"x","")</f>
        <v/>
      </c>
      <c r="BP48" s="31" t="str">
        <f>IF(COUNTIFS('Tracking - SPRI - Technical Doc'!$F48:$I48,BP$2),"x","")</f>
        <v/>
      </c>
      <c r="BQ48" s="31" t="str">
        <f>IF(COUNTIFS('Tracking - SPRI - Technical Doc'!$F48:$I48,BQ$2),"x","")</f>
        <v/>
      </c>
      <c r="BR48" s="31" t="str">
        <f>IF(COUNTIFS('Tracking - SPRI - Technical Doc'!$F48:$I48,BR$2),"x","")</f>
        <v/>
      </c>
      <c r="BS48" s="31" t="str">
        <f>IF(COUNTIFS('Tracking - SPRI - Technical Doc'!$F48:$I48,BS$2),"x","")</f>
        <v/>
      </c>
      <c r="BT48" s="31" t="str">
        <f>IF(COUNTIFS('Tracking - SPRI - Technical Doc'!$F48:$I48,BT$2),"x","")</f>
        <v/>
      </c>
    </row>
    <row r="49" spans="1:72" ht="44" customHeight="1" x14ac:dyDescent="0.15">
      <c r="A49" s="10" t="str">
        <f>'Tracking - SPRI - Technical Doc'!$B49</f>
        <v>Reduction in VOC Limits for Commercial Roofing Adhesives &amp; Sealants: SCAQMD Rule 1168 Update (RCI Interface, January 2019, Justin Bates)</v>
      </c>
      <c r="B49" s="11" t="str">
        <f ca="1">IF(YEAR(NOW())-YEAR('Tracking - SPRI - Technical Doc'!E49)&gt;4,"x","")</f>
        <v>x</v>
      </c>
      <c r="C49" s="12" t="str">
        <f>IF('Tracking - SPRI - Technical Doc'!$C49="s","x","")</f>
        <v/>
      </c>
      <c r="D49" s="12" t="str">
        <f>IF('Tracking - SPRI - Technical Doc'!$C49="r","x","")</f>
        <v/>
      </c>
      <c r="E49" s="12" t="str">
        <f>IF('Tracking - SPRI - Technical Doc'!$C49="w","x","")</f>
        <v/>
      </c>
      <c r="F49" s="12" t="str">
        <f>IF('Tracking - SPRI - Technical Doc'!$C49="b","x","")</f>
        <v/>
      </c>
      <c r="G49" s="12" t="str">
        <f>IF('Tracking - SPRI - Technical Doc'!$C49="p","x","")</f>
        <v/>
      </c>
      <c r="H49" s="12" t="str">
        <f>IF('Tracking - SPRI - Technical Doc'!$C49="a","x","")</f>
        <v>x</v>
      </c>
      <c r="I49" s="30" t="str">
        <f>IF(COUNTIFS('Tracking - SPRI - Technical Doc'!$F49:$I49,I$2),"x","")</f>
        <v>x</v>
      </c>
      <c r="J49" s="30" t="str">
        <f>IF(COUNTIFS('Tracking - SPRI - Technical Doc'!$F49:$I49,J$2),"x","")</f>
        <v/>
      </c>
      <c r="K49" s="30" t="str">
        <f>IF(COUNTIFS('Tracking - SPRI - Technical Doc'!$F49:$I49,K$2),"x","")</f>
        <v/>
      </c>
      <c r="L49" s="30" t="str">
        <f>IF(COUNTIFS('Tracking - SPRI - Technical Doc'!$F49:$I49,L$2),"x","")</f>
        <v>x</v>
      </c>
      <c r="M49" s="30" t="str">
        <f>IF(COUNTIFS('Tracking - SPRI - Technical Doc'!$F49:$I49,M$2),"x","")</f>
        <v/>
      </c>
      <c r="N49" s="30" t="str">
        <f>IF(COUNTIFS('Tracking - SPRI - Technical Doc'!$F49:$I49,N$2),"x","")</f>
        <v/>
      </c>
      <c r="O49" s="30" t="str">
        <f>IF(COUNTIFS('Tracking - SPRI - Technical Doc'!$F49:$I49,O$2),"x","")</f>
        <v/>
      </c>
      <c r="P49" s="30" t="str">
        <f>IF(COUNTIFS('Tracking - SPRI - Technical Doc'!$F49:$I49,P$2),"x","")</f>
        <v/>
      </c>
      <c r="Q49" s="30" t="str">
        <f>IF(COUNTIFS('Tracking - SPRI - Technical Doc'!$F49:$I49,Q$2),"x","")</f>
        <v/>
      </c>
      <c r="R49" s="30" t="str">
        <f>IF(COUNTIFS('Tracking - SPRI - Technical Doc'!$F49:$I49,R$2),"x","")</f>
        <v/>
      </c>
      <c r="S49" s="30" t="str">
        <f>IF(COUNTIFS('Tracking - SPRI - Technical Doc'!$F49:$I49,S$2),"x","")</f>
        <v/>
      </c>
      <c r="T49" s="30" t="str">
        <f>IF(COUNTIFS('Tracking - SPRI - Technical Doc'!$F49:$I49,T$2),"x","")</f>
        <v/>
      </c>
      <c r="U49" s="30" t="str">
        <f>IF(COUNTIFS('Tracking - SPRI - Technical Doc'!$F49:$I49,U$2),"x","")</f>
        <v/>
      </c>
      <c r="V49" s="30" t="str">
        <f>IF(COUNTIFS('Tracking - SPRI - Technical Doc'!$F49:$I49,V$2),"x","")</f>
        <v/>
      </c>
      <c r="W49" s="30" t="str">
        <f>IF(COUNTIFS('Tracking - SPRI - Technical Doc'!$F49:$I49,W$2),"x","")</f>
        <v/>
      </c>
      <c r="X49" s="30" t="str">
        <f>IF(COUNTIFS('Tracking - SPRI - Technical Doc'!$F49:$I49,X$2),"x","")</f>
        <v/>
      </c>
      <c r="Y49" s="30" t="str">
        <f>IF(COUNTIFS('Tracking - SPRI - Technical Doc'!$F49:$I49,Y$2),"x","")</f>
        <v/>
      </c>
      <c r="Z49" s="30" t="str">
        <f>IF(COUNTIFS('Tracking - SPRI - Technical Doc'!$F49:$I49,Z$2),"x","")</f>
        <v/>
      </c>
      <c r="AA49" s="30" t="str">
        <f>IF(COUNTIFS('Tracking - SPRI - Technical Doc'!$F49:$I49,AA$2),"x","")</f>
        <v/>
      </c>
      <c r="AB49" s="30" t="str">
        <f>IF(COUNTIFS('Tracking - SPRI - Technical Doc'!$F49:$I49,AB$2),"x","")</f>
        <v/>
      </c>
      <c r="AC49" s="30" t="str">
        <f>IF(COUNTIFS('Tracking - SPRI - Technical Doc'!$F49:$I49,AC$2),"x","")</f>
        <v/>
      </c>
      <c r="AD49" s="30" t="str">
        <f>IF(COUNTIFS('Tracking - SPRI - Technical Doc'!$F49:$I49,AD$2),"x","")</f>
        <v/>
      </c>
      <c r="AE49" s="30" t="str">
        <f>IF(COUNTIFS('Tracking - SPRI - Technical Doc'!$F49:$I49,AE$2),"x","")</f>
        <v/>
      </c>
      <c r="AF49" s="30" t="str">
        <f>IF(COUNTIFS('Tracking - SPRI - Technical Doc'!$F49:$I49,AF$2),"x","")</f>
        <v/>
      </c>
      <c r="AG49" s="30" t="str">
        <f>IF(COUNTIFS('Tracking - SPRI - Technical Doc'!$F49:$I49,AG$2),"x","")</f>
        <v/>
      </c>
      <c r="AH49" s="30" t="str">
        <f>IF(COUNTIFS('Tracking - SPRI - Technical Doc'!$F49:$I49,AH$2),"x","")</f>
        <v/>
      </c>
      <c r="AI49" s="30" t="str">
        <f>IF(COUNTIFS('Tracking - SPRI - Technical Doc'!$F49:$I49,AI$2),"x","")</f>
        <v/>
      </c>
      <c r="AJ49" s="30" t="str">
        <f>IF(COUNTIFS('Tracking - SPRI - Technical Doc'!$F49:$I49,AJ$2),"x","")</f>
        <v/>
      </c>
      <c r="AK49" s="30" t="str">
        <f>IF(COUNTIFS('Tracking - SPRI - Technical Doc'!$F49:$I49,AK$2),"x","")</f>
        <v/>
      </c>
      <c r="AL49" s="30" t="str">
        <f>IF(COUNTIFS('Tracking - SPRI - Technical Doc'!$F49:$I49,AL$2),"x","")</f>
        <v/>
      </c>
      <c r="AM49" s="30" t="str">
        <f>IF(COUNTIFS('Tracking - SPRI - Technical Doc'!$F49:$I49,AM$2),"x","")</f>
        <v/>
      </c>
      <c r="AN49" s="30" t="str">
        <f>IF(COUNTIFS('Tracking - SPRI - Technical Doc'!$F49:$I49,AN$2),"x","")</f>
        <v/>
      </c>
      <c r="AO49" s="30" t="str">
        <f>IF(COUNTIFS('Tracking - SPRI - Technical Doc'!$F49:$I49,AO$2),"x","")</f>
        <v/>
      </c>
      <c r="AP49" s="30" t="str">
        <f>IF(COUNTIFS('Tracking - SPRI - Technical Doc'!$F49:$I49,AP$2),"x","")</f>
        <v/>
      </c>
      <c r="AQ49" s="30" t="str">
        <f>IF(COUNTIFS('Tracking - SPRI - Technical Doc'!$F49:$I49,AQ$2),"x","")</f>
        <v/>
      </c>
      <c r="AR49" s="30" t="str">
        <f>IF(COUNTIFS('Tracking - SPRI - Technical Doc'!$F49:$I49,AR$2),"x","")</f>
        <v/>
      </c>
      <c r="AS49" s="30" t="str">
        <f>IF(COUNTIFS('Tracking - SPRI - Technical Doc'!$F49:$I49,AS$2),"x","")</f>
        <v>x</v>
      </c>
      <c r="AT49" s="30" t="str">
        <f>IF(COUNTIFS('Tracking - SPRI - Technical Doc'!$F49:$I49,AT$2),"x","")</f>
        <v/>
      </c>
      <c r="AU49" s="30" t="str">
        <f>IF(COUNTIFS('Tracking - SPRI - Technical Doc'!$F49:$I49,AU$2),"x","")</f>
        <v/>
      </c>
      <c r="AV49" s="31" t="str">
        <f>IF(COUNTIFS('Tracking - SPRI - Technical Doc'!$F49:$I49,AV$2),"x","")</f>
        <v/>
      </c>
      <c r="AW49" s="31" t="str">
        <f>IF(COUNTIFS('Tracking - SPRI - Technical Doc'!$F49:$I49,AW$2),"x","")</f>
        <v/>
      </c>
      <c r="AX49" s="31" t="str">
        <f>IF(COUNTIFS('Tracking - SPRI - Technical Doc'!$F49:$I49,AX$2),"x","")</f>
        <v/>
      </c>
      <c r="AY49" s="31" t="str">
        <f>IF(COUNTIFS('Tracking - SPRI - Technical Doc'!$F49:$I49,AY$2),"x","")</f>
        <v/>
      </c>
      <c r="AZ49" s="31" t="str">
        <f>IF(COUNTIFS('Tracking - SPRI - Technical Doc'!$F49:$I49,AZ$2),"x","")</f>
        <v/>
      </c>
      <c r="BA49" s="31" t="str">
        <f>IF(COUNTIFS('Tracking - SPRI - Technical Doc'!$F49:$I49,BA$2),"x","")</f>
        <v/>
      </c>
      <c r="BB49" s="31" t="str">
        <f>IF(COUNTIFS('Tracking - SPRI - Technical Doc'!$F49:$I49,BB$2),"x","")</f>
        <v/>
      </c>
      <c r="BC49" s="31" t="str">
        <f>IF(COUNTIFS('Tracking - SPRI - Technical Doc'!$F49:$I49,BC$2),"x","")</f>
        <v/>
      </c>
      <c r="BD49" s="31" t="str">
        <f>IF(COUNTIFS('Tracking - SPRI - Technical Doc'!$F49:$I49,BD$2),"x","")</f>
        <v/>
      </c>
      <c r="BE49" s="31" t="str">
        <f>IF(COUNTIFS('Tracking - SPRI - Technical Doc'!$F49:$I49,BE$2),"x","")</f>
        <v/>
      </c>
      <c r="BF49" s="31" t="str">
        <f>IF(COUNTIFS('Tracking - SPRI - Technical Doc'!$F49:$I49,BF$2),"x","")</f>
        <v/>
      </c>
      <c r="BG49" s="31" t="str">
        <f>IF(COUNTIFS('Tracking - SPRI - Technical Doc'!$F49:$I49,BG$2),"x","")</f>
        <v/>
      </c>
      <c r="BH49" s="31" t="str">
        <f>IF(COUNTIFS('Tracking - SPRI - Technical Doc'!$F49:$I49,BH$2),"x","")</f>
        <v/>
      </c>
      <c r="BI49" s="31" t="str">
        <f>IF(COUNTIFS('Tracking - SPRI - Technical Doc'!$F49:$I49,BI$2),"x","")</f>
        <v/>
      </c>
      <c r="BJ49" s="31" t="str">
        <f>IF(COUNTIFS('Tracking - SPRI - Technical Doc'!$F49:$I49,BJ$2),"x","")</f>
        <v/>
      </c>
      <c r="BK49" s="31" t="str">
        <f>IF(COUNTIFS('Tracking - SPRI - Technical Doc'!$F49:$I49,BK$2),"x","")</f>
        <v/>
      </c>
      <c r="BL49" s="31" t="str">
        <f>IF(COUNTIFS('Tracking - SPRI - Technical Doc'!$F49:$I49,BL$2),"x","")</f>
        <v/>
      </c>
      <c r="BM49" s="31" t="str">
        <f>IF(COUNTIFS('Tracking - SPRI - Technical Doc'!$F49:$I49,BM$2),"x","")</f>
        <v/>
      </c>
      <c r="BN49" s="31" t="str">
        <f>IF(COUNTIFS('Tracking - SPRI - Technical Doc'!$F49:$I49,BN$2),"x","")</f>
        <v/>
      </c>
      <c r="BO49" s="31" t="str">
        <f>IF(COUNTIFS('Tracking - SPRI - Technical Doc'!$F49:$I49,BO$2),"x","")</f>
        <v/>
      </c>
      <c r="BP49" s="31" t="str">
        <f>IF(COUNTIFS('Tracking - SPRI - Technical Doc'!$F49:$I49,BP$2),"x","")</f>
        <v/>
      </c>
      <c r="BQ49" s="31" t="str">
        <f>IF(COUNTIFS('Tracking - SPRI - Technical Doc'!$F49:$I49,BQ$2),"x","")</f>
        <v/>
      </c>
      <c r="BR49" s="31" t="str">
        <f>IF(COUNTIFS('Tracking - SPRI - Technical Doc'!$F49:$I49,BR$2),"x","")</f>
        <v/>
      </c>
      <c r="BS49" s="31" t="str">
        <f>IF(COUNTIFS('Tracking - SPRI - Technical Doc'!$F49:$I49,BS$2),"x","")</f>
        <v/>
      </c>
      <c r="BT49" s="31" t="str">
        <f>IF(COUNTIFS('Tracking - SPRI - Technical Doc'!$F49:$I49,BT$2),"x","")</f>
        <v/>
      </c>
    </row>
    <row r="50" spans="1:72" ht="32" customHeight="1" x14ac:dyDescent="0.15">
      <c r="A50" s="10" t="str">
        <f>'Tracking - SPRI - Technical Doc'!$B50</f>
        <v>Working on the Cutting Edge: SPRI Updates and Improves Roof Edge Standards (Roofing, Jan-Feb 2018, Mike Ennis)</v>
      </c>
      <c r="B50" s="11" t="str">
        <f ca="1">IF(YEAR(NOW())-YEAR('Tracking - SPRI - Technical Doc'!E50)&gt;4,"x","")</f>
        <v>x</v>
      </c>
      <c r="C50" s="12" t="str">
        <f>IF('Tracking - SPRI - Technical Doc'!$C50="s","x","")</f>
        <v/>
      </c>
      <c r="D50" s="12" t="str">
        <f>IF('Tracking - SPRI - Technical Doc'!$C50="r","x","")</f>
        <v/>
      </c>
      <c r="E50" s="12" t="str">
        <f>IF('Tracking - SPRI - Technical Doc'!$C50="w","x","")</f>
        <v/>
      </c>
      <c r="F50" s="12" t="str">
        <f>IF('Tracking - SPRI - Technical Doc'!$C50="b","x","")</f>
        <v/>
      </c>
      <c r="G50" s="12" t="str">
        <f>IF('Tracking - SPRI - Technical Doc'!$C50="p","x","")</f>
        <v/>
      </c>
      <c r="H50" s="12" t="str">
        <f>IF('Tracking - SPRI - Technical Doc'!$C50="a","x","")</f>
        <v>x</v>
      </c>
      <c r="I50" s="30" t="str">
        <f>IF(COUNTIFS('Tracking - SPRI - Technical Doc'!$F50:$I50,I$2),"x","")</f>
        <v/>
      </c>
      <c r="J50" s="30" t="str">
        <f>IF(COUNTIFS('Tracking - SPRI - Technical Doc'!$F50:$I50,J$2),"x","")</f>
        <v/>
      </c>
      <c r="K50" s="30" t="str">
        <f>IF(COUNTIFS('Tracking - SPRI - Technical Doc'!$F50:$I50,K$2),"x","")</f>
        <v/>
      </c>
      <c r="L50" s="30" t="str">
        <f>IF(COUNTIFS('Tracking - SPRI - Technical Doc'!$F50:$I50,L$2),"x","")</f>
        <v/>
      </c>
      <c r="M50" s="30" t="str">
        <f>IF(COUNTIFS('Tracking - SPRI - Technical Doc'!$F50:$I50,M$2),"x","")</f>
        <v/>
      </c>
      <c r="N50" s="30" t="str">
        <f>IF(COUNTIFS('Tracking - SPRI - Technical Doc'!$F50:$I50,N$2),"x","")</f>
        <v/>
      </c>
      <c r="O50" s="30" t="str">
        <f>IF(COUNTIFS('Tracking - SPRI - Technical Doc'!$F50:$I50,O$2),"x","")</f>
        <v/>
      </c>
      <c r="P50" s="30" t="str">
        <f>IF(COUNTIFS('Tracking - SPRI - Technical Doc'!$F50:$I50,P$2),"x","")</f>
        <v/>
      </c>
      <c r="Q50" s="30" t="str">
        <f>IF(COUNTIFS('Tracking - SPRI - Technical Doc'!$F50:$I50,Q$2),"x","")</f>
        <v>x</v>
      </c>
      <c r="R50" s="30" t="str">
        <f>IF(COUNTIFS('Tracking - SPRI - Technical Doc'!$F50:$I50,R$2),"x","")</f>
        <v/>
      </c>
      <c r="S50" s="30" t="str">
        <f>IF(COUNTIFS('Tracking - SPRI - Technical Doc'!$F50:$I50,S$2),"x","")</f>
        <v/>
      </c>
      <c r="T50" s="30" t="str">
        <f>IF(COUNTIFS('Tracking - SPRI - Technical Doc'!$F50:$I50,T$2),"x","")</f>
        <v/>
      </c>
      <c r="U50" s="30" t="str">
        <f>IF(COUNTIFS('Tracking - SPRI - Technical Doc'!$F50:$I50,U$2),"x","")</f>
        <v/>
      </c>
      <c r="V50" s="30" t="str">
        <f>IF(COUNTIFS('Tracking - SPRI - Technical Doc'!$F50:$I50,V$2),"x","")</f>
        <v/>
      </c>
      <c r="W50" s="30" t="str">
        <f>IF(COUNTIFS('Tracking - SPRI - Technical Doc'!$F50:$I50,W$2),"x","")</f>
        <v/>
      </c>
      <c r="X50" s="30" t="str">
        <f>IF(COUNTIFS('Tracking - SPRI - Technical Doc'!$F50:$I50,X$2),"x","")</f>
        <v/>
      </c>
      <c r="Y50" s="30" t="str">
        <f>IF(COUNTIFS('Tracking - SPRI - Technical Doc'!$F50:$I50,Y$2),"x","")</f>
        <v/>
      </c>
      <c r="Z50" s="30" t="str">
        <f>IF(COUNTIFS('Tracking - SPRI - Technical Doc'!$F50:$I50,Z$2),"x","")</f>
        <v/>
      </c>
      <c r="AA50" s="30" t="str">
        <f>IF(COUNTIFS('Tracking - SPRI - Technical Doc'!$F50:$I50,AA$2),"x","")</f>
        <v/>
      </c>
      <c r="AB50" s="30" t="str">
        <f>IF(COUNTIFS('Tracking - SPRI - Technical Doc'!$F50:$I50,AB$2),"x","")</f>
        <v/>
      </c>
      <c r="AC50" s="30" t="str">
        <f>IF(COUNTIFS('Tracking - SPRI - Technical Doc'!$F50:$I50,AC$2),"x","")</f>
        <v/>
      </c>
      <c r="AD50" s="30" t="str">
        <f>IF(COUNTIFS('Tracking - SPRI - Technical Doc'!$F50:$I50,AD$2),"x","")</f>
        <v/>
      </c>
      <c r="AE50" s="30" t="str">
        <f>IF(COUNTIFS('Tracking - SPRI - Technical Doc'!$F50:$I50,AE$2),"x","")</f>
        <v/>
      </c>
      <c r="AF50" s="30" t="str">
        <f>IF(COUNTIFS('Tracking - SPRI - Technical Doc'!$F50:$I50,AF$2),"x","")</f>
        <v/>
      </c>
      <c r="AG50" s="30" t="str">
        <f>IF(COUNTIFS('Tracking - SPRI - Technical Doc'!$F50:$I50,AG$2),"x","")</f>
        <v/>
      </c>
      <c r="AH50" s="30" t="str">
        <f>IF(COUNTIFS('Tracking - SPRI - Technical Doc'!$F50:$I50,AH$2),"x","")</f>
        <v/>
      </c>
      <c r="AI50" s="30" t="str">
        <f>IF(COUNTIFS('Tracking - SPRI - Technical Doc'!$F50:$I50,AI$2),"x","")</f>
        <v/>
      </c>
      <c r="AJ50" s="30" t="str">
        <f>IF(COUNTIFS('Tracking - SPRI - Technical Doc'!$F50:$I50,AJ$2),"x","")</f>
        <v/>
      </c>
      <c r="AK50" s="30" t="str">
        <f>IF(COUNTIFS('Tracking - SPRI - Technical Doc'!$F50:$I50,AK$2),"x","")</f>
        <v/>
      </c>
      <c r="AL50" s="30" t="str">
        <f>IF(COUNTIFS('Tracking - SPRI - Technical Doc'!$F50:$I50,AL$2),"x","")</f>
        <v/>
      </c>
      <c r="AM50" s="30" t="str">
        <f>IF(COUNTIFS('Tracking - SPRI - Technical Doc'!$F50:$I50,AM$2),"x","")</f>
        <v>x</v>
      </c>
      <c r="AN50" s="30" t="str">
        <f>IF(COUNTIFS('Tracking - SPRI - Technical Doc'!$F50:$I50,AN$2),"x","")</f>
        <v/>
      </c>
      <c r="AO50" s="30" t="str">
        <f>IF(COUNTIFS('Tracking - SPRI - Technical Doc'!$F50:$I50,AO$2),"x","")</f>
        <v/>
      </c>
      <c r="AP50" s="30" t="str">
        <f>IF(COUNTIFS('Tracking - SPRI - Technical Doc'!$F50:$I50,AP$2),"x","")</f>
        <v/>
      </c>
      <c r="AQ50" s="30" t="str">
        <f>IF(COUNTIFS('Tracking - SPRI - Technical Doc'!$F50:$I50,AQ$2),"x","")</f>
        <v/>
      </c>
      <c r="AR50" s="30" t="str">
        <f>IF(COUNTIFS('Tracking - SPRI - Technical Doc'!$F50:$I50,AR$2),"x","")</f>
        <v/>
      </c>
      <c r="AS50" s="30" t="str">
        <f>IF(COUNTIFS('Tracking - SPRI - Technical Doc'!$F50:$I50,AS$2),"x","")</f>
        <v/>
      </c>
      <c r="AT50" s="30" t="str">
        <f>IF(COUNTIFS('Tracking - SPRI - Technical Doc'!$F50:$I50,AT$2),"x","")</f>
        <v/>
      </c>
      <c r="AU50" s="30" t="str">
        <f>IF(COUNTIFS('Tracking - SPRI - Technical Doc'!$F50:$I50,AU$2),"x","")</f>
        <v>x</v>
      </c>
      <c r="AV50" s="31" t="str">
        <f>IF(COUNTIFS('Tracking - SPRI - Technical Doc'!$F50:$I50,AV$2),"x","")</f>
        <v/>
      </c>
      <c r="AW50" s="31" t="str">
        <f>IF(COUNTIFS('Tracking - SPRI - Technical Doc'!$F50:$I50,AW$2),"x","")</f>
        <v/>
      </c>
      <c r="AX50" s="31" t="str">
        <f>IF(COUNTIFS('Tracking - SPRI - Technical Doc'!$F50:$I50,AX$2),"x","")</f>
        <v/>
      </c>
      <c r="AY50" s="31" t="str">
        <f>IF(COUNTIFS('Tracking - SPRI - Technical Doc'!$F50:$I50,AY$2),"x","")</f>
        <v/>
      </c>
      <c r="AZ50" s="31" t="str">
        <f>IF(COUNTIFS('Tracking - SPRI - Technical Doc'!$F50:$I50,AZ$2),"x","")</f>
        <v/>
      </c>
      <c r="BA50" s="31" t="str">
        <f>IF(COUNTIFS('Tracking - SPRI - Technical Doc'!$F50:$I50,BA$2),"x","")</f>
        <v/>
      </c>
      <c r="BB50" s="31" t="str">
        <f>IF(COUNTIFS('Tracking - SPRI - Technical Doc'!$F50:$I50,BB$2),"x","")</f>
        <v/>
      </c>
      <c r="BC50" s="31" t="str">
        <f>IF(COUNTIFS('Tracking - SPRI - Technical Doc'!$F50:$I50,BC$2),"x","")</f>
        <v/>
      </c>
      <c r="BD50" s="31" t="str">
        <f>IF(COUNTIFS('Tracking - SPRI - Technical Doc'!$F50:$I50,BD$2),"x","")</f>
        <v/>
      </c>
      <c r="BE50" s="31" t="str">
        <f>IF(COUNTIFS('Tracking - SPRI - Technical Doc'!$F50:$I50,BE$2),"x","")</f>
        <v/>
      </c>
      <c r="BF50" s="31" t="str">
        <f>IF(COUNTIFS('Tracking - SPRI - Technical Doc'!$F50:$I50,BF$2),"x","")</f>
        <v/>
      </c>
      <c r="BG50" s="31" t="str">
        <f>IF(COUNTIFS('Tracking - SPRI - Technical Doc'!$F50:$I50,BG$2),"x","")</f>
        <v/>
      </c>
      <c r="BH50" s="31" t="str">
        <f>IF(COUNTIFS('Tracking - SPRI - Technical Doc'!$F50:$I50,BH$2),"x","")</f>
        <v/>
      </c>
      <c r="BI50" s="31" t="str">
        <f>IF(COUNTIFS('Tracking - SPRI - Technical Doc'!$F50:$I50,BI$2),"x","")</f>
        <v/>
      </c>
      <c r="BJ50" s="31" t="str">
        <f>IF(COUNTIFS('Tracking - SPRI - Technical Doc'!$F50:$I50,BJ$2),"x","")</f>
        <v/>
      </c>
      <c r="BK50" s="31" t="str">
        <f>IF(COUNTIFS('Tracking - SPRI - Technical Doc'!$F50:$I50,BK$2),"x","")</f>
        <v/>
      </c>
      <c r="BL50" s="31" t="str">
        <f>IF(COUNTIFS('Tracking - SPRI - Technical Doc'!$F50:$I50,BL$2),"x","")</f>
        <v/>
      </c>
      <c r="BM50" s="31" t="str">
        <f>IF(COUNTIFS('Tracking - SPRI - Technical Doc'!$F50:$I50,BM$2),"x","")</f>
        <v/>
      </c>
      <c r="BN50" s="31" t="str">
        <f>IF(COUNTIFS('Tracking - SPRI - Technical Doc'!$F50:$I50,BN$2),"x","")</f>
        <v/>
      </c>
      <c r="BO50" s="31" t="str">
        <f>IF(COUNTIFS('Tracking - SPRI - Technical Doc'!$F50:$I50,BO$2),"x","")</f>
        <v/>
      </c>
      <c r="BP50" s="31" t="str">
        <f>IF(COUNTIFS('Tracking - SPRI - Technical Doc'!$F50:$I50,BP$2),"x","")</f>
        <v/>
      </c>
      <c r="BQ50" s="31" t="str">
        <f>IF(COUNTIFS('Tracking - SPRI - Technical Doc'!$F50:$I50,BQ$2),"x","")</f>
        <v/>
      </c>
      <c r="BR50" s="31" t="str">
        <f>IF(COUNTIFS('Tracking - SPRI - Technical Doc'!$F50:$I50,BR$2),"x","")</f>
        <v/>
      </c>
      <c r="BS50" s="31" t="str">
        <f>IF(COUNTIFS('Tracking - SPRI - Technical Doc'!$F50:$I50,BS$2),"x","")</f>
        <v/>
      </c>
      <c r="BT50" s="31" t="str">
        <f>IF(COUNTIFS('Tracking - SPRI - Technical Doc'!$F50:$I50,BT$2),"x","")</f>
        <v/>
      </c>
    </row>
    <row r="51" spans="1:72" ht="32" customHeight="1" x14ac:dyDescent="0.15">
      <c r="A51" s="10" t="str">
        <f>'Tracking - SPRI - Technical Doc'!$B51</f>
        <v>How Thermoplastic Membranes Changed the Low-Slope Roofing Market (Construction Specifier, March 2020, Mike Ennis)</v>
      </c>
      <c r="B51" s="11" t="str">
        <f ca="1">IF(YEAR(NOW())-YEAR('Tracking - SPRI - Technical Doc'!E51)&gt;4,"x","")</f>
        <v>x</v>
      </c>
      <c r="C51" s="12" t="str">
        <f>IF('Tracking - SPRI - Technical Doc'!$C51="s","x","")</f>
        <v/>
      </c>
      <c r="D51" s="12" t="str">
        <f>IF('Tracking - SPRI - Technical Doc'!$C51="r","x","")</f>
        <v/>
      </c>
      <c r="E51" s="12" t="str">
        <f>IF('Tracking - SPRI - Technical Doc'!$C51="w","x","")</f>
        <v/>
      </c>
      <c r="F51" s="12" t="str">
        <f>IF('Tracking - SPRI - Technical Doc'!$C51="b","x","")</f>
        <v/>
      </c>
      <c r="G51" s="12" t="str">
        <f>IF('Tracking - SPRI - Technical Doc'!$C51="p","x","")</f>
        <v/>
      </c>
      <c r="H51" s="12" t="str">
        <f>IF('Tracking - SPRI - Technical Doc'!$C51="a","x","")</f>
        <v>x</v>
      </c>
      <c r="I51" s="30" t="str">
        <f>IF(COUNTIFS('Tracking - SPRI - Technical Doc'!$F51:$I51,I$2),"x","")</f>
        <v/>
      </c>
      <c r="J51" s="30" t="str">
        <f>IF(COUNTIFS('Tracking - SPRI - Technical Doc'!$F51:$I51,J$2),"x","")</f>
        <v/>
      </c>
      <c r="K51" s="30" t="str">
        <f>IF(COUNTIFS('Tracking - SPRI - Technical Doc'!$F51:$I51,K$2),"x","")</f>
        <v/>
      </c>
      <c r="L51" s="30" t="str">
        <f>IF(COUNTIFS('Tracking - SPRI - Technical Doc'!$F51:$I51,L$2),"x","")</f>
        <v/>
      </c>
      <c r="M51" s="30" t="str">
        <f>IF(COUNTIFS('Tracking - SPRI - Technical Doc'!$F51:$I51,M$2),"x","")</f>
        <v/>
      </c>
      <c r="N51" s="30" t="str">
        <f>IF(COUNTIFS('Tracking - SPRI - Technical Doc'!$F51:$I51,N$2),"x","")</f>
        <v/>
      </c>
      <c r="O51" s="30" t="str">
        <f>IF(COUNTIFS('Tracking - SPRI - Technical Doc'!$F51:$I51,O$2),"x","")</f>
        <v/>
      </c>
      <c r="P51" s="30" t="str">
        <f>IF(COUNTIFS('Tracking - SPRI - Technical Doc'!$F51:$I51,P$2),"x","")</f>
        <v/>
      </c>
      <c r="Q51" s="30" t="str">
        <f>IF(COUNTIFS('Tracking - SPRI - Technical Doc'!$F51:$I51,Q$2),"x","")</f>
        <v/>
      </c>
      <c r="R51" s="30" t="str">
        <f>IF(COUNTIFS('Tracking - SPRI - Technical Doc'!$F51:$I51,R$2),"x","")</f>
        <v/>
      </c>
      <c r="S51" s="30" t="str">
        <f>IF(COUNTIFS('Tracking - SPRI - Technical Doc'!$F51:$I51,S$2),"x","")</f>
        <v/>
      </c>
      <c r="T51" s="30" t="str">
        <f>IF(COUNTIFS('Tracking - SPRI - Technical Doc'!$F51:$I51,T$2),"x","")</f>
        <v/>
      </c>
      <c r="U51" s="30" t="str">
        <f>IF(COUNTIFS('Tracking - SPRI - Technical Doc'!$F51:$I51,U$2),"x","")</f>
        <v/>
      </c>
      <c r="V51" s="30" t="str">
        <f>IF(COUNTIFS('Tracking - SPRI - Technical Doc'!$F51:$I51,V$2),"x","")</f>
        <v/>
      </c>
      <c r="W51" s="30" t="str">
        <f>IF(COUNTIFS('Tracking - SPRI - Technical Doc'!$F51:$I51,W$2),"x","")</f>
        <v/>
      </c>
      <c r="X51" s="30" t="str">
        <f>IF(COUNTIFS('Tracking - SPRI - Technical Doc'!$F51:$I51,X$2),"x","")</f>
        <v/>
      </c>
      <c r="Y51" s="30" t="str">
        <f>IF(COUNTIFS('Tracking - SPRI - Technical Doc'!$F51:$I51,Y$2),"x","")</f>
        <v/>
      </c>
      <c r="Z51" s="30" t="str">
        <f>IF(COUNTIFS('Tracking - SPRI - Technical Doc'!$F51:$I51,Z$2),"x","")</f>
        <v/>
      </c>
      <c r="AA51" s="30" t="str">
        <f>IF(COUNTIFS('Tracking - SPRI - Technical Doc'!$F51:$I51,AA$2),"x","")</f>
        <v/>
      </c>
      <c r="AB51" s="30" t="str">
        <f>IF(COUNTIFS('Tracking - SPRI - Technical Doc'!$F51:$I51,AB$2),"x","")</f>
        <v/>
      </c>
      <c r="AC51" s="30" t="str">
        <f>IF(COUNTIFS('Tracking - SPRI - Technical Doc'!$F51:$I51,AC$2),"x","")</f>
        <v/>
      </c>
      <c r="AD51" s="30" t="str">
        <f>IF(COUNTIFS('Tracking - SPRI - Technical Doc'!$F51:$I51,AD$2),"x","")</f>
        <v/>
      </c>
      <c r="AE51" s="30" t="str">
        <f>IF(COUNTIFS('Tracking - SPRI - Technical Doc'!$F51:$I51,AE$2),"x","")</f>
        <v/>
      </c>
      <c r="AF51" s="30" t="str">
        <f>IF(COUNTIFS('Tracking - SPRI - Technical Doc'!$F51:$I51,AF$2),"x","")</f>
        <v/>
      </c>
      <c r="AG51" s="30" t="str">
        <f>IF(COUNTIFS('Tracking - SPRI - Technical Doc'!$F51:$I51,AG$2),"x","")</f>
        <v/>
      </c>
      <c r="AH51" s="30" t="str">
        <f>IF(COUNTIFS('Tracking - SPRI - Technical Doc'!$F51:$I51,AH$2),"x","")</f>
        <v/>
      </c>
      <c r="AI51" s="30" t="str">
        <f>IF(COUNTIFS('Tracking - SPRI - Technical Doc'!$F51:$I51,AI$2),"x","")</f>
        <v>x</v>
      </c>
      <c r="AJ51" s="30" t="str">
        <f>IF(COUNTIFS('Tracking - SPRI - Technical Doc'!$F51:$I51,AJ$2),"x","")</f>
        <v/>
      </c>
      <c r="AK51" s="30" t="str">
        <f>IF(COUNTIFS('Tracking - SPRI - Technical Doc'!$F51:$I51,AK$2),"x","")</f>
        <v/>
      </c>
      <c r="AL51" s="30" t="str">
        <f>IF(COUNTIFS('Tracking - SPRI - Technical Doc'!$F51:$I51,AL$2),"x","")</f>
        <v/>
      </c>
      <c r="AM51" s="30" t="str">
        <f>IF(COUNTIFS('Tracking - SPRI - Technical Doc'!$F51:$I51,AM$2),"x","")</f>
        <v/>
      </c>
      <c r="AN51" s="30" t="str">
        <f>IF(COUNTIFS('Tracking - SPRI - Technical Doc'!$F51:$I51,AN$2),"x","")</f>
        <v/>
      </c>
      <c r="AO51" s="30" t="str">
        <f>IF(COUNTIFS('Tracking - SPRI - Technical Doc'!$F51:$I51,AO$2),"x","")</f>
        <v/>
      </c>
      <c r="AP51" s="30" t="str">
        <f>IF(COUNTIFS('Tracking - SPRI - Technical Doc'!$F51:$I51,AP$2),"x","")</f>
        <v>x</v>
      </c>
      <c r="AQ51" s="30" t="str">
        <f>IF(COUNTIFS('Tracking - SPRI - Technical Doc'!$F51:$I51,AQ$2),"x","")</f>
        <v/>
      </c>
      <c r="AR51" s="30" t="str">
        <f>IF(COUNTIFS('Tracking - SPRI - Technical Doc'!$F51:$I51,AR$2),"x","")</f>
        <v/>
      </c>
      <c r="AS51" s="30" t="str">
        <f>IF(COUNTIFS('Tracking - SPRI - Technical Doc'!$F51:$I51,AS$2),"x","")</f>
        <v/>
      </c>
      <c r="AT51" s="30" t="str">
        <f>IF(COUNTIFS('Tracking - SPRI - Technical Doc'!$F51:$I51,AT$2),"x","")</f>
        <v/>
      </c>
      <c r="AU51" s="30" t="str">
        <f>IF(COUNTIFS('Tracking - SPRI - Technical Doc'!$F51:$I51,AU$2),"x","")</f>
        <v/>
      </c>
      <c r="AV51" s="31" t="str">
        <f>IF(COUNTIFS('Tracking - SPRI - Technical Doc'!$F51:$I51,AV$2),"x","")</f>
        <v/>
      </c>
      <c r="AW51" s="31" t="str">
        <f>IF(COUNTIFS('Tracking - SPRI - Technical Doc'!$F51:$I51,AW$2),"x","")</f>
        <v/>
      </c>
      <c r="AX51" s="31" t="str">
        <f>IF(COUNTIFS('Tracking - SPRI - Technical Doc'!$F51:$I51,AX$2),"x","")</f>
        <v/>
      </c>
      <c r="AY51" s="31" t="str">
        <f>IF(COUNTIFS('Tracking - SPRI - Technical Doc'!$F51:$I51,AY$2),"x","")</f>
        <v/>
      </c>
      <c r="AZ51" s="31" t="str">
        <f>IF(COUNTIFS('Tracking - SPRI - Technical Doc'!$F51:$I51,AZ$2),"x","")</f>
        <v/>
      </c>
      <c r="BA51" s="31" t="str">
        <f>IF(COUNTIFS('Tracking - SPRI - Technical Doc'!$F51:$I51,BA$2),"x","")</f>
        <v/>
      </c>
      <c r="BB51" s="31" t="str">
        <f>IF(COUNTIFS('Tracking - SPRI - Technical Doc'!$F51:$I51,BB$2),"x","")</f>
        <v/>
      </c>
      <c r="BC51" s="31" t="str">
        <f>IF(COUNTIFS('Tracking - SPRI - Technical Doc'!$F51:$I51,BC$2),"x","")</f>
        <v/>
      </c>
      <c r="BD51" s="31" t="str">
        <f>IF(COUNTIFS('Tracking - SPRI - Technical Doc'!$F51:$I51,BD$2),"x","")</f>
        <v/>
      </c>
      <c r="BE51" s="31" t="str">
        <f>IF(COUNTIFS('Tracking - SPRI - Technical Doc'!$F51:$I51,BE$2),"x","")</f>
        <v/>
      </c>
      <c r="BF51" s="31" t="str">
        <f>IF(COUNTIFS('Tracking - SPRI - Technical Doc'!$F51:$I51,BF$2),"x","")</f>
        <v/>
      </c>
      <c r="BG51" s="31" t="str">
        <f>IF(COUNTIFS('Tracking - SPRI - Technical Doc'!$F51:$I51,BG$2),"x","")</f>
        <v/>
      </c>
      <c r="BH51" s="31" t="str">
        <f>IF(COUNTIFS('Tracking - SPRI - Technical Doc'!$F51:$I51,BH$2),"x","")</f>
        <v/>
      </c>
      <c r="BI51" s="31" t="str">
        <f>IF(COUNTIFS('Tracking - SPRI - Technical Doc'!$F51:$I51,BI$2),"x","")</f>
        <v/>
      </c>
      <c r="BJ51" s="31" t="str">
        <f>IF(COUNTIFS('Tracking - SPRI - Technical Doc'!$F51:$I51,BJ$2),"x","")</f>
        <v/>
      </c>
      <c r="BK51" s="31" t="str">
        <f>IF(COUNTIFS('Tracking - SPRI - Technical Doc'!$F51:$I51,BK$2),"x","")</f>
        <v/>
      </c>
      <c r="BL51" s="31" t="str">
        <f>IF(COUNTIFS('Tracking - SPRI - Technical Doc'!$F51:$I51,BL$2),"x","")</f>
        <v/>
      </c>
      <c r="BM51" s="31" t="str">
        <f>IF(COUNTIFS('Tracking - SPRI - Technical Doc'!$F51:$I51,BM$2),"x","")</f>
        <v/>
      </c>
      <c r="BN51" s="31" t="str">
        <f>IF(COUNTIFS('Tracking - SPRI - Technical Doc'!$F51:$I51,BN$2),"x","")</f>
        <v/>
      </c>
      <c r="BO51" s="31" t="str">
        <f>IF(COUNTIFS('Tracking - SPRI - Technical Doc'!$F51:$I51,BO$2),"x","")</f>
        <v/>
      </c>
      <c r="BP51" s="31" t="str">
        <f>IF(COUNTIFS('Tracking - SPRI - Technical Doc'!$F51:$I51,BP$2),"x","")</f>
        <v/>
      </c>
      <c r="BQ51" s="31" t="str">
        <f>IF(COUNTIFS('Tracking - SPRI - Technical Doc'!$F51:$I51,BQ$2),"x","")</f>
        <v/>
      </c>
      <c r="BR51" s="31" t="str">
        <f>IF(COUNTIFS('Tracking - SPRI - Technical Doc'!$F51:$I51,BR$2),"x","")</f>
        <v/>
      </c>
      <c r="BS51" s="31" t="str">
        <f>IF(COUNTIFS('Tracking - SPRI - Technical Doc'!$F51:$I51,BS$2),"x","")</f>
        <v/>
      </c>
      <c r="BT51" s="31" t="str">
        <f>IF(COUNTIFS('Tracking - SPRI - Technical Doc'!$F51:$I51,BT$2),"x","")</f>
        <v/>
      </c>
    </row>
    <row r="52" spans="1:72" ht="20" customHeight="1" x14ac:dyDescent="0.15">
      <c r="A52" s="10" t="str">
        <f>'Tracking - SPRI - Technical Doc'!$B52</f>
        <v>Revised Design Standard Minimizes Fire Risk ( , May 2017, Mike Ennis)</v>
      </c>
      <c r="B52" s="11" t="str">
        <f ca="1">IF(YEAR(NOW())-YEAR('Tracking - SPRI - Technical Doc'!E52)&gt;4,"x","")</f>
        <v>x</v>
      </c>
      <c r="C52" s="12" t="str">
        <f>IF('Tracking - SPRI - Technical Doc'!$C52="s","x","")</f>
        <v/>
      </c>
      <c r="D52" s="12" t="str">
        <f>IF('Tracking - SPRI - Technical Doc'!$C52="r","x","")</f>
        <v/>
      </c>
      <c r="E52" s="12" t="str">
        <f>IF('Tracking - SPRI - Technical Doc'!$C52="w","x","")</f>
        <v/>
      </c>
      <c r="F52" s="12" t="str">
        <f>IF('Tracking - SPRI - Technical Doc'!$C52="b","x","")</f>
        <v/>
      </c>
      <c r="G52" s="12" t="str">
        <f>IF('Tracking - SPRI - Technical Doc'!$C52="p","x","")</f>
        <v/>
      </c>
      <c r="H52" s="12" t="str">
        <f>IF('Tracking - SPRI - Technical Doc'!$C52="a","x","")</f>
        <v>x</v>
      </c>
      <c r="I52" s="30" t="str">
        <f>IF(COUNTIFS('Tracking - SPRI - Technical Doc'!$F52:$I52,I$2),"x","")</f>
        <v/>
      </c>
      <c r="J52" s="30" t="str">
        <f>IF(COUNTIFS('Tracking - SPRI - Technical Doc'!$F52:$I52,J$2),"x","")</f>
        <v/>
      </c>
      <c r="K52" s="30" t="str">
        <f>IF(COUNTIFS('Tracking - SPRI - Technical Doc'!$F52:$I52,K$2),"x","")</f>
        <v/>
      </c>
      <c r="L52" s="30" t="str">
        <f>IF(COUNTIFS('Tracking - SPRI - Technical Doc'!$F52:$I52,L$2),"x","")</f>
        <v/>
      </c>
      <c r="M52" s="30" t="str">
        <f>IF(COUNTIFS('Tracking - SPRI - Technical Doc'!$F52:$I52,M$2),"x","")</f>
        <v/>
      </c>
      <c r="N52" s="30" t="str">
        <f>IF(COUNTIFS('Tracking - SPRI - Technical Doc'!$F52:$I52,N$2),"x","")</f>
        <v/>
      </c>
      <c r="O52" s="30" t="str">
        <f>IF(COUNTIFS('Tracking - SPRI - Technical Doc'!$F52:$I52,O$2),"x","")</f>
        <v/>
      </c>
      <c r="P52" s="30" t="str">
        <f>IF(COUNTIFS('Tracking - SPRI - Technical Doc'!$F52:$I52,P$2),"x","")</f>
        <v/>
      </c>
      <c r="Q52" s="30" t="str">
        <f>IF(COUNTIFS('Tracking - SPRI - Technical Doc'!$F52:$I52,Q$2),"x","")</f>
        <v/>
      </c>
      <c r="R52" s="30" t="str">
        <f>IF(COUNTIFS('Tracking - SPRI - Technical Doc'!$F52:$I52,R$2),"x","")</f>
        <v/>
      </c>
      <c r="S52" s="30" t="str">
        <f>IF(COUNTIFS('Tracking - SPRI - Technical Doc'!$F52:$I52,S$2),"x","")</f>
        <v/>
      </c>
      <c r="T52" s="30" t="str">
        <f>IF(COUNTIFS('Tracking - SPRI - Technical Doc'!$F52:$I52,T$2),"x","")</f>
        <v>x</v>
      </c>
      <c r="U52" s="30" t="str">
        <f>IF(COUNTIFS('Tracking - SPRI - Technical Doc'!$F52:$I52,U$2),"x","")</f>
        <v/>
      </c>
      <c r="V52" s="30" t="str">
        <f>IF(COUNTIFS('Tracking - SPRI - Technical Doc'!$F52:$I52,V$2),"x","")</f>
        <v/>
      </c>
      <c r="W52" s="30" t="str">
        <f>IF(COUNTIFS('Tracking - SPRI - Technical Doc'!$F52:$I52,W$2),"x","")</f>
        <v/>
      </c>
      <c r="X52" s="30" t="str">
        <f>IF(COUNTIFS('Tracking - SPRI - Technical Doc'!$F52:$I52,X$2),"x","")</f>
        <v/>
      </c>
      <c r="Y52" s="30" t="str">
        <f>IF(COUNTIFS('Tracking - SPRI - Technical Doc'!$F52:$I52,Y$2),"x","")</f>
        <v/>
      </c>
      <c r="Z52" s="30" t="str">
        <f>IF(COUNTIFS('Tracking - SPRI - Technical Doc'!$F52:$I52,Z$2),"x","")</f>
        <v/>
      </c>
      <c r="AA52" s="30" t="str">
        <f>IF(COUNTIFS('Tracking - SPRI - Technical Doc'!$F52:$I52,AA$2),"x","")</f>
        <v/>
      </c>
      <c r="AB52" s="30" t="str">
        <f>IF(COUNTIFS('Tracking - SPRI - Technical Doc'!$F52:$I52,AB$2),"x","")</f>
        <v/>
      </c>
      <c r="AC52" s="30" t="str">
        <f>IF(COUNTIFS('Tracking - SPRI - Technical Doc'!$F52:$I52,AC$2),"x","")</f>
        <v/>
      </c>
      <c r="AD52" s="30" t="str">
        <f>IF(COUNTIFS('Tracking - SPRI - Technical Doc'!$F52:$I52,AD$2),"x","")</f>
        <v/>
      </c>
      <c r="AE52" s="30" t="str">
        <f>IF(COUNTIFS('Tracking - SPRI - Technical Doc'!$F52:$I52,AE$2),"x","")</f>
        <v/>
      </c>
      <c r="AF52" s="30" t="str">
        <f>IF(COUNTIFS('Tracking - SPRI - Technical Doc'!$F52:$I52,AF$2),"x","")</f>
        <v/>
      </c>
      <c r="AG52" s="30" t="str">
        <f>IF(COUNTIFS('Tracking - SPRI - Technical Doc'!$F52:$I52,AG$2),"x","")</f>
        <v/>
      </c>
      <c r="AH52" s="30" t="str">
        <f>IF(COUNTIFS('Tracking - SPRI - Technical Doc'!$F52:$I52,AH$2),"x","")</f>
        <v/>
      </c>
      <c r="AI52" s="30" t="str">
        <f>IF(COUNTIFS('Tracking - SPRI - Technical Doc'!$F52:$I52,AI$2),"x","")</f>
        <v/>
      </c>
      <c r="AJ52" s="30" t="str">
        <f>IF(COUNTIFS('Tracking - SPRI - Technical Doc'!$F52:$I52,AJ$2),"x","")</f>
        <v/>
      </c>
      <c r="AK52" s="30" t="str">
        <f>IF(COUNTIFS('Tracking - SPRI - Technical Doc'!$F52:$I52,AK$2),"x","")</f>
        <v/>
      </c>
      <c r="AL52" s="30" t="str">
        <f>IF(COUNTIFS('Tracking - SPRI - Technical Doc'!$F52:$I52,AL$2),"x","")</f>
        <v/>
      </c>
      <c r="AM52" s="30" t="str">
        <f>IF(COUNTIFS('Tracking - SPRI - Technical Doc'!$F52:$I52,AM$2),"x","")</f>
        <v>x</v>
      </c>
      <c r="AN52" s="30" t="str">
        <f>IF(COUNTIFS('Tracking - SPRI - Technical Doc'!$F52:$I52,AN$2),"x","")</f>
        <v/>
      </c>
      <c r="AO52" s="30" t="str">
        <f>IF(COUNTIFS('Tracking - SPRI - Technical Doc'!$F52:$I52,AO$2),"x","")</f>
        <v/>
      </c>
      <c r="AP52" s="30" t="str">
        <f>IF(COUNTIFS('Tracking - SPRI - Technical Doc'!$F52:$I52,AP$2),"x","")</f>
        <v/>
      </c>
      <c r="AQ52" s="30" t="str">
        <f>IF(COUNTIFS('Tracking - SPRI - Technical Doc'!$F52:$I52,AQ$2),"x","")</f>
        <v/>
      </c>
      <c r="AR52" s="30" t="str">
        <f>IF(COUNTIFS('Tracking - SPRI - Technical Doc'!$F52:$I52,AR$2),"x","")</f>
        <v>x</v>
      </c>
      <c r="AS52" s="30" t="str">
        <f>IF(COUNTIFS('Tracking - SPRI - Technical Doc'!$F52:$I52,AS$2),"x","")</f>
        <v/>
      </c>
      <c r="AT52" s="30" t="str">
        <f>IF(COUNTIFS('Tracking - SPRI - Technical Doc'!$F52:$I52,AT$2),"x","")</f>
        <v/>
      </c>
      <c r="AU52" s="30" t="str">
        <f>IF(COUNTIFS('Tracking - SPRI - Technical Doc'!$F52:$I52,AU$2),"x","")</f>
        <v/>
      </c>
      <c r="AV52" s="31" t="str">
        <f>IF(COUNTIFS('Tracking - SPRI - Technical Doc'!$F52:$I52,AV$2),"x","")</f>
        <v/>
      </c>
      <c r="AW52" s="31" t="str">
        <f>IF(COUNTIFS('Tracking - SPRI - Technical Doc'!$F52:$I52,AW$2),"x","")</f>
        <v/>
      </c>
      <c r="AX52" s="31" t="str">
        <f>IF(COUNTIFS('Tracking - SPRI - Technical Doc'!$F52:$I52,AX$2),"x","")</f>
        <v/>
      </c>
      <c r="AY52" s="31" t="str">
        <f>IF(COUNTIFS('Tracking - SPRI - Technical Doc'!$F52:$I52,AY$2),"x","")</f>
        <v/>
      </c>
      <c r="AZ52" s="31" t="str">
        <f>IF(COUNTIFS('Tracking - SPRI - Technical Doc'!$F52:$I52,AZ$2),"x","")</f>
        <v/>
      </c>
      <c r="BA52" s="31" t="str">
        <f>IF(COUNTIFS('Tracking - SPRI - Technical Doc'!$F52:$I52,BA$2),"x","")</f>
        <v/>
      </c>
      <c r="BB52" s="31" t="str">
        <f>IF(COUNTIFS('Tracking - SPRI - Technical Doc'!$F52:$I52,BB$2),"x","")</f>
        <v/>
      </c>
      <c r="BC52" s="31" t="str">
        <f>IF(COUNTIFS('Tracking - SPRI - Technical Doc'!$F52:$I52,BC$2),"x","")</f>
        <v/>
      </c>
      <c r="BD52" s="31" t="str">
        <f>IF(COUNTIFS('Tracking - SPRI - Technical Doc'!$F52:$I52,BD$2),"x","")</f>
        <v/>
      </c>
      <c r="BE52" s="31" t="str">
        <f>IF(COUNTIFS('Tracking - SPRI - Technical Doc'!$F52:$I52,BE$2),"x","")</f>
        <v/>
      </c>
      <c r="BF52" s="31" t="str">
        <f>IF(COUNTIFS('Tracking - SPRI - Technical Doc'!$F52:$I52,BF$2),"x","")</f>
        <v/>
      </c>
      <c r="BG52" s="31" t="str">
        <f>IF(COUNTIFS('Tracking - SPRI - Technical Doc'!$F52:$I52,BG$2),"x","")</f>
        <v/>
      </c>
      <c r="BH52" s="31" t="str">
        <f>IF(COUNTIFS('Tracking - SPRI - Technical Doc'!$F52:$I52,BH$2),"x","")</f>
        <v/>
      </c>
      <c r="BI52" s="31" t="str">
        <f>IF(COUNTIFS('Tracking - SPRI - Technical Doc'!$F52:$I52,BI$2),"x","")</f>
        <v/>
      </c>
      <c r="BJ52" s="31" t="str">
        <f>IF(COUNTIFS('Tracking - SPRI - Technical Doc'!$F52:$I52,BJ$2),"x","")</f>
        <v/>
      </c>
      <c r="BK52" s="31" t="str">
        <f>IF(COUNTIFS('Tracking - SPRI - Technical Doc'!$F52:$I52,BK$2),"x","")</f>
        <v/>
      </c>
      <c r="BL52" s="31" t="str">
        <f>IF(COUNTIFS('Tracking - SPRI - Technical Doc'!$F52:$I52,BL$2),"x","")</f>
        <v/>
      </c>
      <c r="BM52" s="31" t="str">
        <f>IF(COUNTIFS('Tracking - SPRI - Technical Doc'!$F52:$I52,BM$2),"x","")</f>
        <v/>
      </c>
      <c r="BN52" s="31" t="str">
        <f>IF(COUNTIFS('Tracking - SPRI - Technical Doc'!$F52:$I52,BN$2),"x","")</f>
        <v/>
      </c>
      <c r="BO52" s="31" t="str">
        <f>IF(COUNTIFS('Tracking - SPRI - Technical Doc'!$F52:$I52,BO$2),"x","")</f>
        <v/>
      </c>
      <c r="BP52" s="31" t="str">
        <f>IF(COUNTIFS('Tracking - SPRI - Technical Doc'!$F52:$I52,BP$2),"x","")</f>
        <v/>
      </c>
      <c r="BQ52" s="31" t="str">
        <f>IF(COUNTIFS('Tracking - SPRI - Technical Doc'!$F52:$I52,BQ$2),"x","")</f>
        <v/>
      </c>
      <c r="BR52" s="31" t="str">
        <f>IF(COUNTIFS('Tracking - SPRI - Technical Doc'!$F52:$I52,BR$2),"x","")</f>
        <v/>
      </c>
      <c r="BS52" s="31" t="str">
        <f>IF(COUNTIFS('Tracking - SPRI - Technical Doc'!$F52:$I52,BS$2),"x","")</f>
        <v/>
      </c>
      <c r="BT52" s="31" t="str">
        <f>IF(COUNTIFS('Tracking - SPRI - Technical Doc'!$F52:$I52,BT$2),"x","")</f>
        <v/>
      </c>
    </row>
    <row r="53" spans="1:72" ht="32" customHeight="1" x14ac:dyDescent="0.15">
      <c r="A53" s="10" t="str">
        <f>'Tracking - SPRI - Technical Doc'!$B53</f>
        <v>SPRI Updates and Improves Roof Edge Standards (Florida Roofing, May 2017, Mike Ennis)</v>
      </c>
      <c r="B53" s="11" t="str">
        <f ca="1">IF(YEAR(NOW())-YEAR('Tracking - SPRI - Technical Doc'!E53)&gt;4,"x","")</f>
        <v>x</v>
      </c>
      <c r="C53" s="12" t="str">
        <f>IF('Tracking - SPRI - Technical Doc'!$C53="s","x","")</f>
        <v/>
      </c>
      <c r="D53" s="12" t="str">
        <f>IF('Tracking - SPRI - Technical Doc'!$C53="r","x","")</f>
        <v/>
      </c>
      <c r="E53" s="12" t="str">
        <f>IF('Tracking - SPRI - Technical Doc'!$C53="w","x","")</f>
        <v/>
      </c>
      <c r="F53" s="12" t="str">
        <f>IF('Tracking - SPRI - Technical Doc'!$C53="b","x","")</f>
        <v/>
      </c>
      <c r="G53" s="12" t="str">
        <f>IF('Tracking - SPRI - Technical Doc'!$C53="p","x","")</f>
        <v/>
      </c>
      <c r="H53" s="12" t="str">
        <f>IF('Tracking - SPRI - Technical Doc'!$C53="a","x","")</f>
        <v>x</v>
      </c>
      <c r="I53" s="30" t="str">
        <f>IF(COUNTIFS('Tracking - SPRI - Technical Doc'!$F53:$I53,I$2),"x","")</f>
        <v/>
      </c>
      <c r="J53" s="30" t="str">
        <f>IF(COUNTIFS('Tracking - SPRI - Technical Doc'!$F53:$I53,J$2),"x","")</f>
        <v/>
      </c>
      <c r="K53" s="30" t="str">
        <f>IF(COUNTIFS('Tracking - SPRI - Technical Doc'!$F53:$I53,K$2),"x","")</f>
        <v/>
      </c>
      <c r="L53" s="30" t="str">
        <f>IF(COUNTIFS('Tracking - SPRI - Technical Doc'!$F53:$I53,L$2),"x","")</f>
        <v/>
      </c>
      <c r="M53" s="30" t="str">
        <f>IF(COUNTIFS('Tracking - SPRI - Technical Doc'!$F53:$I53,M$2),"x","")</f>
        <v/>
      </c>
      <c r="N53" s="30" t="str">
        <f>IF(COUNTIFS('Tracking - SPRI - Technical Doc'!$F53:$I53,N$2),"x","")</f>
        <v/>
      </c>
      <c r="O53" s="30" t="str">
        <f>IF(COUNTIFS('Tracking - SPRI - Technical Doc'!$F53:$I53,O$2),"x","")</f>
        <v/>
      </c>
      <c r="P53" s="30" t="str">
        <f>IF(COUNTIFS('Tracking - SPRI - Technical Doc'!$F53:$I53,P$2),"x","")</f>
        <v/>
      </c>
      <c r="Q53" s="30" t="str">
        <f>IF(COUNTIFS('Tracking - SPRI - Technical Doc'!$F53:$I53,Q$2),"x","")</f>
        <v>x</v>
      </c>
      <c r="R53" s="30" t="str">
        <f>IF(COUNTIFS('Tracking - SPRI - Technical Doc'!$F53:$I53,R$2),"x","")</f>
        <v/>
      </c>
      <c r="S53" s="30" t="str">
        <f>IF(COUNTIFS('Tracking - SPRI - Technical Doc'!$F53:$I53,S$2),"x","")</f>
        <v/>
      </c>
      <c r="T53" s="30" t="str">
        <f>IF(COUNTIFS('Tracking - SPRI - Technical Doc'!$F53:$I53,T$2),"x","")</f>
        <v/>
      </c>
      <c r="U53" s="30" t="str">
        <f>IF(COUNTIFS('Tracking - SPRI - Technical Doc'!$F53:$I53,U$2),"x","")</f>
        <v/>
      </c>
      <c r="V53" s="30" t="str">
        <f>IF(COUNTIFS('Tracking - SPRI - Technical Doc'!$F53:$I53,V$2),"x","")</f>
        <v/>
      </c>
      <c r="W53" s="30" t="str">
        <f>IF(COUNTIFS('Tracking - SPRI - Technical Doc'!$F53:$I53,W$2),"x","")</f>
        <v/>
      </c>
      <c r="X53" s="30" t="str">
        <f>IF(COUNTIFS('Tracking - SPRI - Technical Doc'!$F53:$I53,X$2),"x","")</f>
        <v/>
      </c>
      <c r="Y53" s="30" t="str">
        <f>IF(COUNTIFS('Tracking - SPRI - Technical Doc'!$F53:$I53,Y$2),"x","")</f>
        <v/>
      </c>
      <c r="Z53" s="30" t="str">
        <f>IF(COUNTIFS('Tracking - SPRI - Technical Doc'!$F53:$I53,Z$2),"x","")</f>
        <v/>
      </c>
      <c r="AA53" s="30" t="str">
        <f>IF(COUNTIFS('Tracking - SPRI - Technical Doc'!$F53:$I53,AA$2),"x","")</f>
        <v/>
      </c>
      <c r="AB53" s="30" t="str">
        <f>IF(COUNTIFS('Tracking - SPRI - Technical Doc'!$F53:$I53,AB$2),"x","")</f>
        <v/>
      </c>
      <c r="AC53" s="30" t="str">
        <f>IF(COUNTIFS('Tracking - SPRI - Technical Doc'!$F53:$I53,AC$2),"x","")</f>
        <v/>
      </c>
      <c r="AD53" s="30" t="str">
        <f>IF(COUNTIFS('Tracking - SPRI - Technical Doc'!$F53:$I53,AD$2),"x","")</f>
        <v/>
      </c>
      <c r="AE53" s="30" t="str">
        <f>IF(COUNTIFS('Tracking - SPRI - Technical Doc'!$F53:$I53,AE$2),"x","")</f>
        <v/>
      </c>
      <c r="AF53" s="30" t="str">
        <f>IF(COUNTIFS('Tracking - SPRI - Technical Doc'!$F53:$I53,AF$2),"x","")</f>
        <v/>
      </c>
      <c r="AG53" s="30" t="str">
        <f>IF(COUNTIFS('Tracking - SPRI - Technical Doc'!$F53:$I53,AG$2),"x","")</f>
        <v/>
      </c>
      <c r="AH53" s="30" t="str">
        <f>IF(COUNTIFS('Tracking - SPRI - Technical Doc'!$F53:$I53,AH$2),"x","")</f>
        <v/>
      </c>
      <c r="AI53" s="30" t="str">
        <f>IF(COUNTIFS('Tracking - SPRI - Technical Doc'!$F53:$I53,AI$2),"x","")</f>
        <v/>
      </c>
      <c r="AJ53" s="30" t="str">
        <f>IF(COUNTIFS('Tracking - SPRI - Technical Doc'!$F53:$I53,AJ$2),"x","")</f>
        <v/>
      </c>
      <c r="AK53" s="30" t="str">
        <f>IF(COUNTIFS('Tracking - SPRI - Technical Doc'!$F53:$I53,AK$2),"x","")</f>
        <v/>
      </c>
      <c r="AL53" s="30" t="str">
        <f>IF(COUNTIFS('Tracking - SPRI - Technical Doc'!$F53:$I53,AL$2),"x","")</f>
        <v/>
      </c>
      <c r="AM53" s="30" t="str">
        <f>IF(COUNTIFS('Tracking - SPRI - Technical Doc'!$F53:$I53,AM$2),"x","")</f>
        <v>x</v>
      </c>
      <c r="AN53" s="30" t="str">
        <f>IF(COUNTIFS('Tracking - SPRI - Technical Doc'!$F53:$I53,AN$2),"x","")</f>
        <v/>
      </c>
      <c r="AO53" s="30" t="str">
        <f>IF(COUNTIFS('Tracking - SPRI - Technical Doc'!$F53:$I53,AO$2),"x","")</f>
        <v/>
      </c>
      <c r="AP53" s="30" t="str">
        <f>IF(COUNTIFS('Tracking - SPRI - Technical Doc'!$F53:$I53,AP$2),"x","")</f>
        <v/>
      </c>
      <c r="AQ53" s="30" t="str">
        <f>IF(COUNTIFS('Tracking - SPRI - Technical Doc'!$F53:$I53,AQ$2),"x","")</f>
        <v/>
      </c>
      <c r="AR53" s="30" t="str">
        <f>IF(COUNTIFS('Tracking - SPRI - Technical Doc'!$F53:$I53,AR$2),"x","")</f>
        <v/>
      </c>
      <c r="AS53" s="30" t="str">
        <f>IF(COUNTIFS('Tracking - SPRI - Technical Doc'!$F53:$I53,AS$2),"x","")</f>
        <v/>
      </c>
      <c r="AT53" s="30" t="str">
        <f>IF(COUNTIFS('Tracking - SPRI - Technical Doc'!$F53:$I53,AT$2),"x","")</f>
        <v/>
      </c>
      <c r="AU53" s="30" t="str">
        <f>IF(COUNTIFS('Tracking - SPRI - Technical Doc'!$F53:$I53,AU$2),"x","")</f>
        <v>x</v>
      </c>
      <c r="AV53" s="31" t="str">
        <f>IF(COUNTIFS('Tracking - SPRI - Technical Doc'!$F53:$I53,AV$2),"x","")</f>
        <v/>
      </c>
      <c r="AW53" s="31" t="str">
        <f>IF(COUNTIFS('Tracking - SPRI - Technical Doc'!$F53:$I53,AW$2),"x","")</f>
        <v/>
      </c>
      <c r="AX53" s="31" t="str">
        <f>IF(COUNTIFS('Tracking - SPRI - Technical Doc'!$F53:$I53,AX$2),"x","")</f>
        <v/>
      </c>
      <c r="AY53" s="31" t="str">
        <f>IF(COUNTIFS('Tracking - SPRI - Technical Doc'!$F53:$I53,AY$2),"x","")</f>
        <v/>
      </c>
      <c r="AZ53" s="31" t="str">
        <f>IF(COUNTIFS('Tracking - SPRI - Technical Doc'!$F53:$I53,AZ$2),"x","")</f>
        <v/>
      </c>
      <c r="BA53" s="31" t="str">
        <f>IF(COUNTIFS('Tracking - SPRI - Technical Doc'!$F53:$I53,BA$2),"x","")</f>
        <v/>
      </c>
      <c r="BB53" s="31" t="str">
        <f>IF(COUNTIFS('Tracking - SPRI - Technical Doc'!$F53:$I53,BB$2),"x","")</f>
        <v/>
      </c>
      <c r="BC53" s="31" t="str">
        <f>IF(COUNTIFS('Tracking - SPRI - Technical Doc'!$F53:$I53,BC$2),"x","")</f>
        <v/>
      </c>
      <c r="BD53" s="31" t="str">
        <f>IF(COUNTIFS('Tracking - SPRI - Technical Doc'!$F53:$I53,BD$2),"x","")</f>
        <v/>
      </c>
      <c r="BE53" s="31" t="str">
        <f>IF(COUNTIFS('Tracking - SPRI - Technical Doc'!$F53:$I53,BE$2),"x","")</f>
        <v/>
      </c>
      <c r="BF53" s="31" t="str">
        <f>IF(COUNTIFS('Tracking - SPRI - Technical Doc'!$F53:$I53,BF$2),"x","")</f>
        <v/>
      </c>
      <c r="BG53" s="31" t="str">
        <f>IF(COUNTIFS('Tracking - SPRI - Technical Doc'!$F53:$I53,BG$2),"x","")</f>
        <v/>
      </c>
      <c r="BH53" s="31" t="str">
        <f>IF(COUNTIFS('Tracking - SPRI - Technical Doc'!$F53:$I53,BH$2),"x","")</f>
        <v/>
      </c>
      <c r="BI53" s="31" t="str">
        <f>IF(COUNTIFS('Tracking - SPRI - Technical Doc'!$F53:$I53,BI$2),"x","")</f>
        <v/>
      </c>
      <c r="BJ53" s="31" t="str">
        <f>IF(COUNTIFS('Tracking - SPRI - Technical Doc'!$F53:$I53,BJ$2),"x","")</f>
        <v/>
      </c>
      <c r="BK53" s="31" t="str">
        <f>IF(COUNTIFS('Tracking - SPRI - Technical Doc'!$F53:$I53,BK$2),"x","")</f>
        <v/>
      </c>
      <c r="BL53" s="31" t="str">
        <f>IF(COUNTIFS('Tracking - SPRI - Technical Doc'!$F53:$I53,BL$2),"x","")</f>
        <v/>
      </c>
      <c r="BM53" s="31" t="str">
        <f>IF(COUNTIFS('Tracking - SPRI - Technical Doc'!$F53:$I53,BM$2),"x","")</f>
        <v/>
      </c>
      <c r="BN53" s="31" t="str">
        <f>IF(COUNTIFS('Tracking - SPRI - Technical Doc'!$F53:$I53,BN$2),"x","")</f>
        <v/>
      </c>
      <c r="BO53" s="31" t="str">
        <f>IF(COUNTIFS('Tracking - SPRI - Technical Doc'!$F53:$I53,BO$2),"x","")</f>
        <v/>
      </c>
      <c r="BP53" s="31" t="str">
        <f>IF(COUNTIFS('Tracking - SPRI - Technical Doc'!$F53:$I53,BP$2),"x","")</f>
        <v/>
      </c>
      <c r="BQ53" s="31" t="str">
        <f>IF(COUNTIFS('Tracking - SPRI - Technical Doc'!$F53:$I53,BQ$2),"x","")</f>
        <v/>
      </c>
      <c r="BR53" s="31" t="str">
        <f>IF(COUNTIFS('Tracking - SPRI - Technical Doc'!$F53:$I53,BR$2),"x","")</f>
        <v/>
      </c>
      <c r="BS53" s="31" t="str">
        <f>IF(COUNTIFS('Tracking - SPRI - Technical Doc'!$F53:$I53,BS$2),"x","")</f>
        <v/>
      </c>
      <c r="BT53" s="31" t="str">
        <f>IF(COUNTIFS('Tracking - SPRI - Technical Doc'!$F53:$I53,BT$2),"x","")</f>
        <v/>
      </c>
    </row>
    <row r="54" spans="1:72" ht="32" customHeight="1" x14ac:dyDescent="0.15">
      <c r="A54" s="10" t="str">
        <f>'Tracking - SPRI - Technical Doc'!$B54</f>
        <v>Putting Roofing Fasteners to the Test (Florida Roofing, October 2016, Mike Ennis)</v>
      </c>
      <c r="B54" s="11" t="str">
        <f ca="1">IF(YEAR(NOW())-YEAR('Tracking - SPRI - Technical Doc'!E54)&gt;4,"x","")</f>
        <v>x</v>
      </c>
      <c r="C54" s="12" t="str">
        <f>IF('Tracking - SPRI - Technical Doc'!$C54="s","x","")</f>
        <v/>
      </c>
      <c r="D54" s="12" t="str">
        <f>IF('Tracking - SPRI - Technical Doc'!$C54="r","x","")</f>
        <v/>
      </c>
      <c r="E54" s="12" t="str">
        <f>IF('Tracking - SPRI - Technical Doc'!$C54="w","x","")</f>
        <v/>
      </c>
      <c r="F54" s="12" t="str">
        <f>IF('Tracking - SPRI - Technical Doc'!$C54="b","x","")</f>
        <v/>
      </c>
      <c r="G54" s="12" t="str">
        <f>IF('Tracking - SPRI - Technical Doc'!$C54="p","x","")</f>
        <v/>
      </c>
      <c r="H54" s="12" t="str">
        <f>IF('Tracking - SPRI - Technical Doc'!$C54="a","x","")</f>
        <v>x</v>
      </c>
      <c r="I54" s="30" t="str">
        <f>IF(COUNTIFS('Tracking - SPRI - Technical Doc'!$F54:$I54,I$2),"x","")</f>
        <v/>
      </c>
      <c r="J54" s="30" t="str">
        <f>IF(COUNTIFS('Tracking - SPRI - Technical Doc'!$F54:$I54,J$2),"x","")</f>
        <v/>
      </c>
      <c r="K54" s="30" t="str">
        <f>IF(COUNTIFS('Tracking - SPRI - Technical Doc'!$F54:$I54,K$2),"x","")</f>
        <v/>
      </c>
      <c r="L54" s="30" t="str">
        <f>IF(COUNTIFS('Tracking - SPRI - Technical Doc'!$F54:$I54,L$2),"x","")</f>
        <v/>
      </c>
      <c r="M54" s="30" t="str">
        <f>IF(COUNTIFS('Tracking - SPRI - Technical Doc'!$F54:$I54,M$2),"x","")</f>
        <v/>
      </c>
      <c r="N54" s="30" t="str">
        <f>IF(COUNTIFS('Tracking - SPRI - Technical Doc'!$F54:$I54,N$2),"x","")</f>
        <v/>
      </c>
      <c r="O54" s="30" t="str">
        <f>IF(COUNTIFS('Tracking - SPRI - Technical Doc'!$F54:$I54,O$2),"x","")</f>
        <v/>
      </c>
      <c r="P54" s="30" t="str">
        <f>IF(COUNTIFS('Tracking - SPRI - Technical Doc'!$F54:$I54,P$2),"x","")</f>
        <v/>
      </c>
      <c r="Q54" s="30" t="str">
        <f>IF(COUNTIFS('Tracking - SPRI - Technical Doc'!$F54:$I54,Q$2),"x","")</f>
        <v/>
      </c>
      <c r="R54" s="30" t="str">
        <f>IF(COUNTIFS('Tracking - SPRI - Technical Doc'!$F54:$I54,R$2),"x","")</f>
        <v/>
      </c>
      <c r="S54" s="30" t="str">
        <f>IF(COUNTIFS('Tracking - SPRI - Technical Doc'!$F54:$I54,S$2),"x","")</f>
        <v/>
      </c>
      <c r="T54" s="30" t="str">
        <f>IF(COUNTIFS('Tracking - SPRI - Technical Doc'!$F54:$I54,T$2),"x","")</f>
        <v/>
      </c>
      <c r="U54" s="30" t="str">
        <f>IF(COUNTIFS('Tracking - SPRI - Technical Doc'!$F54:$I54,U$2),"x","")</f>
        <v>x</v>
      </c>
      <c r="V54" s="30" t="str">
        <f>IF(COUNTIFS('Tracking - SPRI - Technical Doc'!$F54:$I54,V$2),"x","")</f>
        <v/>
      </c>
      <c r="W54" s="30" t="str">
        <f>IF(COUNTIFS('Tracking - SPRI - Technical Doc'!$F54:$I54,W$2),"x","")</f>
        <v/>
      </c>
      <c r="X54" s="30" t="str">
        <f>IF(COUNTIFS('Tracking - SPRI - Technical Doc'!$F54:$I54,X$2),"x","")</f>
        <v/>
      </c>
      <c r="Y54" s="30" t="str">
        <f>IF(COUNTIFS('Tracking - SPRI - Technical Doc'!$F54:$I54,Y$2),"x","")</f>
        <v/>
      </c>
      <c r="Z54" s="30" t="str">
        <f>IF(COUNTIFS('Tracking - SPRI - Technical Doc'!$F54:$I54,Z$2),"x","")</f>
        <v/>
      </c>
      <c r="AA54" s="30" t="str">
        <f>IF(COUNTIFS('Tracking - SPRI - Technical Doc'!$F54:$I54,AA$2),"x","")</f>
        <v/>
      </c>
      <c r="AB54" s="30" t="str">
        <f>IF(COUNTIFS('Tracking - SPRI - Technical Doc'!$F54:$I54,AB$2),"x","")</f>
        <v/>
      </c>
      <c r="AC54" s="30" t="str">
        <f>IF(COUNTIFS('Tracking - SPRI - Technical Doc'!$F54:$I54,AC$2),"x","")</f>
        <v/>
      </c>
      <c r="AD54" s="30" t="str">
        <f>IF(COUNTIFS('Tracking - SPRI - Technical Doc'!$F54:$I54,AD$2),"x","")</f>
        <v/>
      </c>
      <c r="AE54" s="30" t="str">
        <f>IF(COUNTIFS('Tracking - SPRI - Technical Doc'!$F54:$I54,AE$2),"x","")</f>
        <v/>
      </c>
      <c r="AF54" s="30" t="str">
        <f>IF(COUNTIFS('Tracking - SPRI - Technical Doc'!$F54:$I54,AF$2),"x","")</f>
        <v/>
      </c>
      <c r="AG54" s="30" t="str">
        <f>IF(COUNTIFS('Tracking - SPRI - Technical Doc'!$F54:$I54,AG$2),"x","")</f>
        <v/>
      </c>
      <c r="AH54" s="30" t="str">
        <f>IF(COUNTIFS('Tracking - SPRI - Technical Doc'!$F54:$I54,AH$2),"x","")</f>
        <v/>
      </c>
      <c r="AI54" s="30" t="str">
        <f>IF(COUNTIFS('Tracking - SPRI - Technical Doc'!$F54:$I54,AI$2),"x","")</f>
        <v/>
      </c>
      <c r="AJ54" s="30" t="str">
        <f>IF(COUNTIFS('Tracking - SPRI - Technical Doc'!$F54:$I54,AJ$2),"x","")</f>
        <v/>
      </c>
      <c r="AK54" s="30" t="str">
        <f>IF(COUNTIFS('Tracking - SPRI - Technical Doc'!$F54:$I54,AK$2),"x","")</f>
        <v/>
      </c>
      <c r="AL54" s="30" t="str">
        <f>IF(COUNTIFS('Tracking - SPRI - Technical Doc'!$F54:$I54,AL$2),"x","")</f>
        <v/>
      </c>
      <c r="AM54" s="30" t="str">
        <f>IF(COUNTIFS('Tracking - SPRI - Technical Doc'!$F54:$I54,AM$2),"x","")</f>
        <v>x</v>
      </c>
      <c r="AN54" s="30" t="str">
        <f>IF(COUNTIFS('Tracking - SPRI - Technical Doc'!$F54:$I54,AN$2),"x","")</f>
        <v/>
      </c>
      <c r="AO54" s="30" t="str">
        <f>IF(COUNTIFS('Tracking - SPRI - Technical Doc'!$F54:$I54,AO$2),"x","")</f>
        <v/>
      </c>
      <c r="AP54" s="30" t="str">
        <f>IF(COUNTIFS('Tracking - SPRI - Technical Doc'!$F54:$I54,AP$2),"x","")</f>
        <v/>
      </c>
      <c r="AQ54" s="30" t="str">
        <f>IF(COUNTIFS('Tracking - SPRI - Technical Doc'!$F54:$I54,AQ$2),"x","")</f>
        <v/>
      </c>
      <c r="AR54" s="30" t="str">
        <f>IF(COUNTIFS('Tracking - SPRI - Technical Doc'!$F54:$I54,AR$2),"x","")</f>
        <v/>
      </c>
      <c r="AS54" s="30" t="str">
        <f>IF(COUNTIFS('Tracking - SPRI - Technical Doc'!$F54:$I54,AS$2),"x","")</f>
        <v/>
      </c>
      <c r="AT54" s="30" t="str">
        <f>IF(COUNTIFS('Tracking - SPRI - Technical Doc'!$F54:$I54,AT$2),"x","")</f>
        <v/>
      </c>
      <c r="AU54" s="30" t="str">
        <f>IF(COUNTIFS('Tracking - SPRI - Technical Doc'!$F54:$I54,AU$2),"x","")</f>
        <v/>
      </c>
      <c r="AV54" s="31" t="str">
        <f>IF(COUNTIFS('Tracking - SPRI - Technical Doc'!$F54:$I54,AV$2),"x","")</f>
        <v/>
      </c>
      <c r="AW54" s="31" t="str">
        <f>IF(COUNTIFS('Tracking - SPRI - Technical Doc'!$F54:$I54,AW$2),"x","")</f>
        <v/>
      </c>
      <c r="AX54" s="31" t="str">
        <f>IF(COUNTIFS('Tracking - SPRI - Technical Doc'!$F54:$I54,AX$2),"x","")</f>
        <v/>
      </c>
      <c r="AY54" s="31" t="str">
        <f>IF(COUNTIFS('Tracking - SPRI - Technical Doc'!$F54:$I54,AY$2),"x","")</f>
        <v/>
      </c>
      <c r="AZ54" s="31" t="str">
        <f>IF(COUNTIFS('Tracking - SPRI - Technical Doc'!$F54:$I54,AZ$2),"x","")</f>
        <v/>
      </c>
      <c r="BA54" s="31" t="str">
        <f>IF(COUNTIFS('Tracking - SPRI - Technical Doc'!$F54:$I54,BA$2),"x","")</f>
        <v/>
      </c>
      <c r="BB54" s="31" t="str">
        <f>IF(COUNTIFS('Tracking - SPRI - Technical Doc'!$F54:$I54,BB$2),"x","")</f>
        <v/>
      </c>
      <c r="BC54" s="31" t="str">
        <f>IF(COUNTIFS('Tracking - SPRI - Technical Doc'!$F54:$I54,BC$2),"x","")</f>
        <v/>
      </c>
      <c r="BD54" s="31" t="str">
        <f>IF(COUNTIFS('Tracking - SPRI - Technical Doc'!$F54:$I54,BD$2),"x","")</f>
        <v/>
      </c>
      <c r="BE54" s="31" t="str">
        <f>IF(COUNTIFS('Tracking - SPRI - Technical Doc'!$F54:$I54,BE$2),"x","")</f>
        <v/>
      </c>
      <c r="BF54" s="31" t="str">
        <f>IF(COUNTIFS('Tracking - SPRI - Technical Doc'!$F54:$I54,BF$2),"x","")</f>
        <v/>
      </c>
      <c r="BG54" s="31" t="str">
        <f>IF(COUNTIFS('Tracking - SPRI - Technical Doc'!$F54:$I54,BG$2),"x","")</f>
        <v/>
      </c>
      <c r="BH54" s="31" t="str">
        <f>IF(COUNTIFS('Tracking - SPRI - Technical Doc'!$F54:$I54,BH$2),"x","")</f>
        <v/>
      </c>
      <c r="BI54" s="31" t="str">
        <f>IF(COUNTIFS('Tracking - SPRI - Technical Doc'!$F54:$I54,BI$2),"x","")</f>
        <v/>
      </c>
      <c r="BJ54" s="31" t="str">
        <f>IF(COUNTIFS('Tracking - SPRI - Technical Doc'!$F54:$I54,BJ$2),"x","")</f>
        <v/>
      </c>
      <c r="BK54" s="31" t="str">
        <f>IF(COUNTIFS('Tracking - SPRI - Technical Doc'!$F54:$I54,BK$2),"x","")</f>
        <v/>
      </c>
      <c r="BL54" s="31" t="str">
        <f>IF(COUNTIFS('Tracking - SPRI - Technical Doc'!$F54:$I54,BL$2),"x","")</f>
        <v/>
      </c>
      <c r="BM54" s="31" t="str">
        <f>IF(COUNTIFS('Tracking - SPRI - Technical Doc'!$F54:$I54,BM$2),"x","")</f>
        <v/>
      </c>
      <c r="BN54" s="31" t="str">
        <f>IF(COUNTIFS('Tracking - SPRI - Technical Doc'!$F54:$I54,BN$2),"x","")</f>
        <v/>
      </c>
      <c r="BO54" s="31" t="str">
        <f>IF(COUNTIFS('Tracking - SPRI - Technical Doc'!$F54:$I54,BO$2),"x","")</f>
        <v/>
      </c>
      <c r="BP54" s="31" t="str">
        <f>IF(COUNTIFS('Tracking - SPRI - Technical Doc'!$F54:$I54,BP$2),"x","")</f>
        <v/>
      </c>
      <c r="BQ54" s="31" t="str">
        <f>IF(COUNTIFS('Tracking - SPRI - Technical Doc'!$F54:$I54,BQ$2),"x","")</f>
        <v/>
      </c>
      <c r="BR54" s="31" t="str">
        <f>IF(COUNTIFS('Tracking - SPRI - Technical Doc'!$F54:$I54,BR$2),"x","")</f>
        <v/>
      </c>
      <c r="BS54" s="31" t="str">
        <f>IF(COUNTIFS('Tracking - SPRI - Technical Doc'!$F54:$I54,BS$2),"x","")</f>
        <v/>
      </c>
      <c r="BT54" s="31" t="str">
        <f>IF(COUNTIFS('Tracking - SPRI - Technical Doc'!$F54:$I54,BT$2),"x","")</f>
        <v/>
      </c>
    </row>
    <row r="55" spans="1:72" ht="32" customHeight="1" x14ac:dyDescent="0.15">
      <c r="A55" s="10" t="str">
        <f>'Tracking - SPRI - Technical Doc'!$B55</f>
        <v>Making IBC Wind Compliance a Breeze (Building Enclosure, August 2016, Mike Ennis)</v>
      </c>
      <c r="B55" s="11" t="str">
        <f ca="1">IF(YEAR(NOW())-YEAR('Tracking - SPRI - Technical Doc'!E55)&gt;4,"x","")</f>
        <v>x</v>
      </c>
      <c r="C55" s="12" t="str">
        <f>IF('Tracking - SPRI - Technical Doc'!$C55="s","x","")</f>
        <v/>
      </c>
      <c r="D55" s="12" t="str">
        <f>IF('Tracking - SPRI - Technical Doc'!$C55="r","x","")</f>
        <v/>
      </c>
      <c r="E55" s="12" t="str">
        <f>IF('Tracking - SPRI - Technical Doc'!$C55="w","x","")</f>
        <v/>
      </c>
      <c r="F55" s="12" t="str">
        <f>IF('Tracking - SPRI - Technical Doc'!$C55="b","x","")</f>
        <v/>
      </c>
      <c r="G55" s="12" t="str">
        <f>IF('Tracking - SPRI - Technical Doc'!$C55="p","x","")</f>
        <v/>
      </c>
      <c r="H55" s="12" t="str">
        <f>IF('Tracking - SPRI - Technical Doc'!$C55="a","x","")</f>
        <v>x</v>
      </c>
      <c r="I55" s="30" t="str">
        <f>IF(COUNTIFS('Tracking - SPRI - Technical Doc'!$F55:$I55,I$2),"x","")</f>
        <v/>
      </c>
      <c r="J55" s="30" t="str">
        <f>IF(COUNTIFS('Tracking - SPRI - Technical Doc'!$F55:$I55,J$2),"x","")</f>
        <v/>
      </c>
      <c r="K55" s="30" t="str">
        <f>IF(COUNTIFS('Tracking - SPRI - Technical Doc'!$F55:$I55,K$2),"x","")</f>
        <v/>
      </c>
      <c r="L55" s="30" t="str">
        <f>IF(COUNTIFS('Tracking - SPRI - Technical Doc'!$F55:$I55,L$2),"x","")</f>
        <v>x</v>
      </c>
      <c r="M55" s="30" t="str">
        <f>IF(COUNTIFS('Tracking - SPRI - Technical Doc'!$F55:$I55,M$2),"x","")</f>
        <v/>
      </c>
      <c r="N55" s="30" t="str">
        <f>IF(COUNTIFS('Tracking - SPRI - Technical Doc'!$F55:$I55,N$2),"x","")</f>
        <v/>
      </c>
      <c r="O55" s="30" t="str">
        <f>IF(COUNTIFS('Tracking - SPRI - Technical Doc'!$F55:$I55,O$2),"x","")</f>
        <v/>
      </c>
      <c r="P55" s="30" t="str">
        <f>IF(COUNTIFS('Tracking - SPRI - Technical Doc'!$F55:$I55,P$2),"x","")</f>
        <v/>
      </c>
      <c r="Q55" s="30" t="str">
        <f>IF(COUNTIFS('Tracking - SPRI - Technical Doc'!$F55:$I55,Q$2),"x","")</f>
        <v/>
      </c>
      <c r="R55" s="30" t="str">
        <f>IF(COUNTIFS('Tracking - SPRI - Technical Doc'!$F55:$I55,R$2),"x","")</f>
        <v/>
      </c>
      <c r="S55" s="30" t="str">
        <f>IF(COUNTIFS('Tracking - SPRI - Technical Doc'!$F55:$I55,S$2),"x","")</f>
        <v/>
      </c>
      <c r="T55" s="30" t="str">
        <f>IF(COUNTIFS('Tracking - SPRI - Technical Doc'!$F55:$I55,T$2),"x","")</f>
        <v/>
      </c>
      <c r="U55" s="30" t="str">
        <f>IF(COUNTIFS('Tracking - SPRI - Technical Doc'!$F55:$I55,U$2),"x","")</f>
        <v/>
      </c>
      <c r="V55" s="30" t="str">
        <f>IF(COUNTIFS('Tracking - SPRI - Technical Doc'!$F55:$I55,V$2),"x","")</f>
        <v/>
      </c>
      <c r="W55" s="30" t="str">
        <f>IF(COUNTIFS('Tracking - SPRI - Technical Doc'!$F55:$I55,W$2),"x","")</f>
        <v/>
      </c>
      <c r="X55" s="30" t="str">
        <f>IF(COUNTIFS('Tracking - SPRI - Technical Doc'!$F55:$I55,X$2),"x","")</f>
        <v/>
      </c>
      <c r="Y55" s="30" t="str">
        <f>IF(COUNTIFS('Tracking - SPRI - Technical Doc'!$F55:$I55,Y$2),"x","")</f>
        <v/>
      </c>
      <c r="Z55" s="30" t="str">
        <f>IF(COUNTIFS('Tracking - SPRI - Technical Doc'!$F55:$I55,Z$2),"x","")</f>
        <v/>
      </c>
      <c r="AA55" s="30" t="str">
        <f>IF(COUNTIFS('Tracking - SPRI - Technical Doc'!$F55:$I55,AA$2),"x","")</f>
        <v/>
      </c>
      <c r="AB55" s="30" t="str">
        <f>IF(COUNTIFS('Tracking - SPRI - Technical Doc'!$F55:$I55,AB$2),"x","")</f>
        <v/>
      </c>
      <c r="AC55" s="30" t="str">
        <f>IF(COUNTIFS('Tracking - SPRI - Technical Doc'!$F55:$I55,AC$2),"x","")</f>
        <v/>
      </c>
      <c r="AD55" s="30" t="str">
        <f>IF(COUNTIFS('Tracking - SPRI - Technical Doc'!$F55:$I55,AD$2),"x","")</f>
        <v/>
      </c>
      <c r="AE55" s="30" t="str">
        <f>IF(COUNTIFS('Tracking - SPRI - Technical Doc'!$F55:$I55,AE$2),"x","")</f>
        <v/>
      </c>
      <c r="AF55" s="30" t="str">
        <f>IF(COUNTIFS('Tracking - SPRI - Technical Doc'!$F55:$I55,AF$2),"x","")</f>
        <v/>
      </c>
      <c r="AG55" s="30" t="str">
        <f>IF(COUNTIFS('Tracking - SPRI - Technical Doc'!$F55:$I55,AG$2),"x","")</f>
        <v/>
      </c>
      <c r="AH55" s="30" t="str">
        <f>IF(COUNTIFS('Tracking - SPRI - Technical Doc'!$F55:$I55,AH$2),"x","")</f>
        <v/>
      </c>
      <c r="AI55" s="30" t="str">
        <f>IF(COUNTIFS('Tracking - SPRI - Technical Doc'!$F55:$I55,AI$2),"x","")</f>
        <v/>
      </c>
      <c r="AJ55" s="30" t="str">
        <f>IF(COUNTIFS('Tracking - SPRI - Technical Doc'!$F55:$I55,AJ$2),"x","")</f>
        <v/>
      </c>
      <c r="AK55" s="30" t="str">
        <f>IF(COUNTIFS('Tracking - SPRI - Technical Doc'!$F55:$I55,AK$2),"x","")</f>
        <v/>
      </c>
      <c r="AL55" s="30" t="str">
        <f>IF(COUNTIFS('Tracking - SPRI - Technical Doc'!$F55:$I55,AL$2),"x","")</f>
        <v/>
      </c>
      <c r="AM55" s="30" t="str">
        <f>IF(COUNTIFS('Tracking - SPRI - Technical Doc'!$F55:$I55,AM$2),"x","")</f>
        <v/>
      </c>
      <c r="AN55" s="30" t="str">
        <f>IF(COUNTIFS('Tracking - SPRI - Technical Doc'!$F55:$I55,AN$2),"x","")</f>
        <v/>
      </c>
      <c r="AO55" s="30" t="str">
        <f>IF(COUNTIFS('Tracking - SPRI - Technical Doc'!$F55:$I55,AO$2),"x","")</f>
        <v/>
      </c>
      <c r="AP55" s="30" t="str">
        <f>IF(COUNTIFS('Tracking - SPRI - Technical Doc'!$F55:$I55,AP$2),"x","")</f>
        <v/>
      </c>
      <c r="AQ55" s="30" t="str">
        <f>IF(COUNTIFS('Tracking - SPRI - Technical Doc'!$F55:$I55,AQ$2),"x","")</f>
        <v/>
      </c>
      <c r="AR55" s="30" t="str">
        <f>IF(COUNTIFS('Tracking - SPRI - Technical Doc'!$F55:$I55,AR$2),"x","")</f>
        <v/>
      </c>
      <c r="AS55" s="30" t="str">
        <f>IF(COUNTIFS('Tracking - SPRI - Technical Doc'!$F55:$I55,AS$2),"x","")</f>
        <v/>
      </c>
      <c r="AT55" s="30" t="str">
        <f>IF(COUNTIFS('Tracking - SPRI - Technical Doc'!$F55:$I55,AT$2),"x","")</f>
        <v/>
      </c>
      <c r="AU55" s="30" t="str">
        <f>IF(COUNTIFS('Tracking - SPRI - Technical Doc'!$F55:$I55,AU$2),"x","")</f>
        <v>x</v>
      </c>
      <c r="AV55" s="31" t="str">
        <f>IF(COUNTIFS('Tracking - SPRI - Technical Doc'!$F55:$I55,AV$2),"x","")</f>
        <v/>
      </c>
      <c r="AW55" s="31" t="str">
        <f>IF(COUNTIFS('Tracking - SPRI - Technical Doc'!$F55:$I55,AW$2),"x","")</f>
        <v/>
      </c>
      <c r="AX55" s="31" t="str">
        <f>IF(COUNTIFS('Tracking - SPRI - Technical Doc'!$F55:$I55,AX$2),"x","")</f>
        <v/>
      </c>
      <c r="AY55" s="31" t="str">
        <f>IF(COUNTIFS('Tracking - SPRI - Technical Doc'!$F55:$I55,AY$2),"x","")</f>
        <v/>
      </c>
      <c r="AZ55" s="31" t="str">
        <f>IF(COUNTIFS('Tracking - SPRI - Technical Doc'!$F55:$I55,AZ$2),"x","")</f>
        <v/>
      </c>
      <c r="BA55" s="31" t="str">
        <f>IF(COUNTIFS('Tracking - SPRI - Technical Doc'!$F55:$I55,BA$2),"x","")</f>
        <v/>
      </c>
      <c r="BB55" s="31" t="str">
        <f>IF(COUNTIFS('Tracking - SPRI - Technical Doc'!$F55:$I55,BB$2),"x","")</f>
        <v/>
      </c>
      <c r="BC55" s="31" t="str">
        <f>IF(COUNTIFS('Tracking - SPRI - Technical Doc'!$F55:$I55,BC$2),"x","")</f>
        <v/>
      </c>
      <c r="BD55" s="31" t="str">
        <f>IF(COUNTIFS('Tracking - SPRI - Technical Doc'!$F55:$I55,BD$2),"x","")</f>
        <v/>
      </c>
      <c r="BE55" s="31" t="str">
        <f>IF(COUNTIFS('Tracking - SPRI - Technical Doc'!$F55:$I55,BE$2),"x","")</f>
        <v/>
      </c>
      <c r="BF55" s="31" t="str">
        <f>IF(COUNTIFS('Tracking - SPRI - Technical Doc'!$F55:$I55,BF$2),"x","")</f>
        <v/>
      </c>
      <c r="BG55" s="31" t="str">
        <f>IF(COUNTIFS('Tracking - SPRI - Technical Doc'!$F55:$I55,BG$2),"x","")</f>
        <v/>
      </c>
      <c r="BH55" s="31" t="str">
        <f>IF(COUNTIFS('Tracking - SPRI - Technical Doc'!$F55:$I55,BH$2),"x","")</f>
        <v/>
      </c>
      <c r="BI55" s="31" t="str">
        <f>IF(COUNTIFS('Tracking - SPRI - Technical Doc'!$F55:$I55,BI$2),"x","")</f>
        <v/>
      </c>
      <c r="BJ55" s="31" t="str">
        <f>IF(COUNTIFS('Tracking - SPRI - Technical Doc'!$F55:$I55,BJ$2),"x","")</f>
        <v/>
      </c>
      <c r="BK55" s="31" t="str">
        <f>IF(COUNTIFS('Tracking - SPRI - Technical Doc'!$F55:$I55,BK$2),"x","")</f>
        <v/>
      </c>
      <c r="BL55" s="31" t="str">
        <f>IF(COUNTIFS('Tracking - SPRI - Technical Doc'!$F55:$I55,BL$2),"x","")</f>
        <v/>
      </c>
      <c r="BM55" s="31" t="str">
        <f>IF(COUNTIFS('Tracking - SPRI - Technical Doc'!$F55:$I55,BM$2),"x","")</f>
        <v/>
      </c>
      <c r="BN55" s="31" t="str">
        <f>IF(COUNTIFS('Tracking - SPRI - Technical Doc'!$F55:$I55,BN$2),"x","")</f>
        <v/>
      </c>
      <c r="BO55" s="31" t="str">
        <f>IF(COUNTIFS('Tracking - SPRI - Technical Doc'!$F55:$I55,BO$2),"x","")</f>
        <v/>
      </c>
      <c r="BP55" s="31" t="str">
        <f>IF(COUNTIFS('Tracking - SPRI - Technical Doc'!$F55:$I55,BP$2),"x","")</f>
        <v/>
      </c>
      <c r="BQ55" s="31" t="str">
        <f>IF(COUNTIFS('Tracking - SPRI - Technical Doc'!$F55:$I55,BQ$2),"x","")</f>
        <v/>
      </c>
      <c r="BR55" s="31" t="str">
        <f>IF(COUNTIFS('Tracking - SPRI - Technical Doc'!$F55:$I55,BR$2),"x","")</f>
        <v/>
      </c>
      <c r="BS55" s="31" t="str">
        <f>IF(COUNTIFS('Tracking - SPRI - Technical Doc'!$F55:$I55,BS$2),"x","")</f>
        <v/>
      </c>
      <c r="BT55" s="31" t="str">
        <f>IF(COUNTIFS('Tracking - SPRI - Technical Doc'!$F55:$I55,BT$2),"x","")</f>
        <v/>
      </c>
    </row>
    <row r="56" spans="1:72" ht="32" customHeight="1" x14ac:dyDescent="0.15">
      <c r="A56" s="10" t="str">
        <f>'Tracking - SPRI - Technical Doc'!$B56</f>
        <v>Why 0.6W? Changes to ASCE 7-10 Wind Load Combinations and Wind Map Baffles the Building Industry ( , , Jay Crandall)</v>
      </c>
      <c r="B56" s="11" t="str">
        <f ca="1">IF(YEAR(NOW())-YEAR('Tracking - SPRI - Technical Doc'!E56)&gt;4,"x","")</f>
        <v>x</v>
      </c>
      <c r="C56" s="12" t="str">
        <f>IF('Tracking - SPRI - Technical Doc'!$C56="s","x","")</f>
        <v/>
      </c>
      <c r="D56" s="12" t="str">
        <f>IF('Tracking - SPRI - Technical Doc'!$C56="r","x","")</f>
        <v/>
      </c>
      <c r="E56" s="12" t="str">
        <f>IF('Tracking - SPRI - Technical Doc'!$C56="w","x","")</f>
        <v/>
      </c>
      <c r="F56" s="12" t="str">
        <f>IF('Tracking - SPRI - Technical Doc'!$C56="b","x","")</f>
        <v/>
      </c>
      <c r="G56" s="12" t="str">
        <f>IF('Tracking - SPRI - Technical Doc'!$C56="p","x","")</f>
        <v/>
      </c>
      <c r="H56" s="12" t="str">
        <f>IF('Tracking - SPRI - Technical Doc'!$C56="a","x","")</f>
        <v>x</v>
      </c>
      <c r="I56" s="30" t="str">
        <f>IF(COUNTIFS('Tracking - SPRI - Technical Doc'!$F56:$I56,I$2),"x","")</f>
        <v/>
      </c>
      <c r="J56" s="30" t="str">
        <f>IF(COUNTIFS('Tracking - SPRI - Technical Doc'!$F56:$I56,J$2),"x","")</f>
        <v/>
      </c>
      <c r="K56" s="30" t="str">
        <f>IF(COUNTIFS('Tracking - SPRI - Technical Doc'!$F56:$I56,K$2),"x","")</f>
        <v/>
      </c>
      <c r="L56" s="30" t="str">
        <f>IF(COUNTIFS('Tracking - SPRI - Technical Doc'!$F56:$I56,L$2),"x","")</f>
        <v>x</v>
      </c>
      <c r="M56" s="30" t="str">
        <f>IF(COUNTIFS('Tracking - SPRI - Technical Doc'!$F56:$I56,M$2),"x","")</f>
        <v/>
      </c>
      <c r="N56" s="30" t="str">
        <f>IF(COUNTIFS('Tracking - SPRI - Technical Doc'!$F56:$I56,N$2),"x","")</f>
        <v/>
      </c>
      <c r="O56" s="30" t="str">
        <f>IF(COUNTIFS('Tracking - SPRI - Technical Doc'!$F56:$I56,O$2),"x","")</f>
        <v/>
      </c>
      <c r="P56" s="30" t="str">
        <f>IF(COUNTIFS('Tracking - SPRI - Technical Doc'!$F56:$I56,P$2),"x","")</f>
        <v/>
      </c>
      <c r="Q56" s="30" t="str">
        <f>IF(COUNTIFS('Tracking - SPRI - Technical Doc'!$F56:$I56,Q$2),"x","")</f>
        <v/>
      </c>
      <c r="R56" s="30" t="str">
        <f>IF(COUNTIFS('Tracking - SPRI - Technical Doc'!$F56:$I56,R$2),"x","")</f>
        <v/>
      </c>
      <c r="S56" s="30" t="str">
        <f>IF(COUNTIFS('Tracking - SPRI - Technical Doc'!$F56:$I56,S$2),"x","")</f>
        <v/>
      </c>
      <c r="T56" s="30" t="str">
        <f>IF(COUNTIFS('Tracking - SPRI - Technical Doc'!$F56:$I56,T$2),"x","")</f>
        <v/>
      </c>
      <c r="U56" s="30" t="str">
        <f>IF(COUNTIFS('Tracking - SPRI - Technical Doc'!$F56:$I56,U$2),"x","")</f>
        <v/>
      </c>
      <c r="V56" s="30" t="str">
        <f>IF(COUNTIFS('Tracking - SPRI - Technical Doc'!$F56:$I56,V$2),"x","")</f>
        <v/>
      </c>
      <c r="W56" s="30" t="str">
        <f>IF(COUNTIFS('Tracking - SPRI - Technical Doc'!$F56:$I56,W$2),"x","")</f>
        <v/>
      </c>
      <c r="X56" s="30" t="str">
        <f>IF(COUNTIFS('Tracking - SPRI - Technical Doc'!$F56:$I56,X$2),"x","")</f>
        <v/>
      </c>
      <c r="Y56" s="30" t="str">
        <f>IF(COUNTIFS('Tracking - SPRI - Technical Doc'!$F56:$I56,Y$2),"x","")</f>
        <v/>
      </c>
      <c r="Z56" s="30" t="str">
        <f>IF(COUNTIFS('Tracking - SPRI - Technical Doc'!$F56:$I56,Z$2),"x","")</f>
        <v/>
      </c>
      <c r="AA56" s="30" t="str">
        <f>IF(COUNTIFS('Tracking - SPRI - Technical Doc'!$F56:$I56,AA$2),"x","")</f>
        <v/>
      </c>
      <c r="AB56" s="30" t="str">
        <f>IF(COUNTIFS('Tracking - SPRI - Technical Doc'!$F56:$I56,AB$2),"x","")</f>
        <v/>
      </c>
      <c r="AC56" s="30" t="str">
        <f>IF(COUNTIFS('Tracking - SPRI - Technical Doc'!$F56:$I56,AC$2),"x","")</f>
        <v/>
      </c>
      <c r="AD56" s="30" t="str">
        <f>IF(COUNTIFS('Tracking - SPRI - Technical Doc'!$F56:$I56,AD$2),"x","")</f>
        <v/>
      </c>
      <c r="AE56" s="30" t="str">
        <f>IF(COUNTIFS('Tracking - SPRI - Technical Doc'!$F56:$I56,AE$2),"x","")</f>
        <v/>
      </c>
      <c r="AF56" s="30" t="str">
        <f>IF(COUNTIFS('Tracking - SPRI - Technical Doc'!$F56:$I56,AF$2),"x","")</f>
        <v/>
      </c>
      <c r="AG56" s="30" t="str">
        <f>IF(COUNTIFS('Tracking - SPRI - Technical Doc'!$F56:$I56,AG$2),"x","")</f>
        <v/>
      </c>
      <c r="AH56" s="30" t="str">
        <f>IF(COUNTIFS('Tracking - SPRI - Technical Doc'!$F56:$I56,AH$2),"x","")</f>
        <v/>
      </c>
      <c r="AI56" s="30" t="str">
        <f>IF(COUNTIFS('Tracking - SPRI - Technical Doc'!$F56:$I56,AI$2),"x","")</f>
        <v/>
      </c>
      <c r="AJ56" s="30" t="str">
        <f>IF(COUNTIFS('Tracking - SPRI - Technical Doc'!$F56:$I56,AJ$2),"x","")</f>
        <v/>
      </c>
      <c r="AK56" s="30" t="str">
        <f>IF(COUNTIFS('Tracking - SPRI - Technical Doc'!$F56:$I56,AK$2),"x","")</f>
        <v/>
      </c>
      <c r="AL56" s="30" t="str">
        <f>IF(COUNTIFS('Tracking - SPRI - Technical Doc'!$F56:$I56,AL$2),"x","")</f>
        <v/>
      </c>
      <c r="AM56" s="30" t="str">
        <f>IF(COUNTIFS('Tracking - SPRI - Technical Doc'!$F56:$I56,AM$2),"x","")</f>
        <v>x</v>
      </c>
      <c r="AN56" s="30" t="str">
        <f>IF(COUNTIFS('Tracking - SPRI - Technical Doc'!$F56:$I56,AN$2),"x","")</f>
        <v/>
      </c>
      <c r="AO56" s="30" t="str">
        <f>IF(COUNTIFS('Tracking - SPRI - Technical Doc'!$F56:$I56,AO$2),"x","")</f>
        <v/>
      </c>
      <c r="AP56" s="30" t="str">
        <f>IF(COUNTIFS('Tracking - SPRI - Technical Doc'!$F56:$I56,AP$2),"x","")</f>
        <v/>
      </c>
      <c r="AQ56" s="30" t="str">
        <f>IF(COUNTIFS('Tracking - SPRI - Technical Doc'!$F56:$I56,AQ$2),"x","")</f>
        <v/>
      </c>
      <c r="AR56" s="30" t="str">
        <f>IF(COUNTIFS('Tracking - SPRI - Technical Doc'!$F56:$I56,AR$2),"x","")</f>
        <v/>
      </c>
      <c r="AS56" s="30" t="str">
        <f>IF(COUNTIFS('Tracking - SPRI - Technical Doc'!$F56:$I56,AS$2),"x","")</f>
        <v/>
      </c>
      <c r="AT56" s="30" t="str">
        <f>IF(COUNTIFS('Tracking - SPRI - Technical Doc'!$F56:$I56,AT$2),"x","")</f>
        <v/>
      </c>
      <c r="AU56" s="30" t="str">
        <f>IF(COUNTIFS('Tracking - SPRI - Technical Doc'!$F56:$I56,AU$2),"x","")</f>
        <v>x</v>
      </c>
      <c r="AV56" s="31" t="str">
        <f>IF(COUNTIFS('Tracking - SPRI - Technical Doc'!$F56:$I56,AV$2),"x","")</f>
        <v/>
      </c>
      <c r="AW56" s="31" t="str">
        <f>IF(COUNTIFS('Tracking - SPRI - Technical Doc'!$F56:$I56,AW$2),"x","")</f>
        <v/>
      </c>
      <c r="AX56" s="31" t="str">
        <f>IF(COUNTIFS('Tracking - SPRI - Technical Doc'!$F56:$I56,AX$2),"x","")</f>
        <v/>
      </c>
      <c r="AY56" s="31" t="str">
        <f>IF(COUNTIFS('Tracking - SPRI - Technical Doc'!$F56:$I56,AY$2),"x","")</f>
        <v/>
      </c>
      <c r="AZ56" s="31" t="str">
        <f>IF(COUNTIFS('Tracking - SPRI - Technical Doc'!$F56:$I56,AZ$2),"x","")</f>
        <v/>
      </c>
      <c r="BA56" s="31" t="str">
        <f>IF(COUNTIFS('Tracking - SPRI - Technical Doc'!$F56:$I56,BA$2),"x","")</f>
        <v/>
      </c>
      <c r="BB56" s="31" t="str">
        <f>IF(COUNTIFS('Tracking - SPRI - Technical Doc'!$F56:$I56,BB$2),"x","")</f>
        <v/>
      </c>
      <c r="BC56" s="31" t="str">
        <f>IF(COUNTIFS('Tracking - SPRI - Technical Doc'!$F56:$I56,BC$2),"x","")</f>
        <v/>
      </c>
      <c r="BD56" s="31" t="str">
        <f>IF(COUNTIFS('Tracking - SPRI - Technical Doc'!$F56:$I56,BD$2),"x","")</f>
        <v/>
      </c>
      <c r="BE56" s="31" t="str">
        <f>IF(COUNTIFS('Tracking - SPRI - Technical Doc'!$F56:$I56,BE$2),"x","")</f>
        <v/>
      </c>
      <c r="BF56" s="31" t="str">
        <f>IF(COUNTIFS('Tracking - SPRI - Technical Doc'!$F56:$I56,BF$2),"x","")</f>
        <v/>
      </c>
      <c r="BG56" s="31" t="str">
        <f>IF(COUNTIFS('Tracking - SPRI - Technical Doc'!$F56:$I56,BG$2),"x","")</f>
        <v/>
      </c>
      <c r="BH56" s="31" t="str">
        <f>IF(COUNTIFS('Tracking - SPRI - Technical Doc'!$F56:$I56,BH$2),"x","")</f>
        <v/>
      </c>
      <c r="BI56" s="31" t="str">
        <f>IF(COUNTIFS('Tracking - SPRI - Technical Doc'!$F56:$I56,BI$2),"x","")</f>
        <v/>
      </c>
      <c r="BJ56" s="31" t="str">
        <f>IF(COUNTIFS('Tracking - SPRI - Technical Doc'!$F56:$I56,BJ$2),"x","")</f>
        <v/>
      </c>
      <c r="BK56" s="31" t="str">
        <f>IF(COUNTIFS('Tracking - SPRI - Technical Doc'!$F56:$I56,BK$2),"x","")</f>
        <v/>
      </c>
      <c r="BL56" s="31" t="str">
        <f>IF(COUNTIFS('Tracking - SPRI - Technical Doc'!$F56:$I56,BL$2),"x","")</f>
        <v/>
      </c>
      <c r="BM56" s="31" t="str">
        <f>IF(COUNTIFS('Tracking - SPRI - Technical Doc'!$F56:$I56,BM$2),"x","")</f>
        <v/>
      </c>
      <c r="BN56" s="31" t="str">
        <f>IF(COUNTIFS('Tracking - SPRI - Technical Doc'!$F56:$I56,BN$2),"x","")</f>
        <v/>
      </c>
      <c r="BO56" s="31" t="str">
        <f>IF(COUNTIFS('Tracking - SPRI - Technical Doc'!$F56:$I56,BO$2),"x","")</f>
        <v/>
      </c>
      <c r="BP56" s="31" t="str">
        <f>IF(COUNTIFS('Tracking - SPRI - Technical Doc'!$F56:$I56,BP$2),"x","")</f>
        <v/>
      </c>
      <c r="BQ56" s="31" t="str">
        <f>IF(COUNTIFS('Tracking - SPRI - Technical Doc'!$F56:$I56,BQ$2),"x","")</f>
        <v/>
      </c>
      <c r="BR56" s="31" t="str">
        <f>IF(COUNTIFS('Tracking - SPRI - Technical Doc'!$F56:$I56,BR$2),"x","")</f>
        <v/>
      </c>
      <c r="BS56" s="31" t="str">
        <f>IF(COUNTIFS('Tracking - SPRI - Technical Doc'!$F56:$I56,BS$2),"x","")</f>
        <v/>
      </c>
      <c r="BT56" s="31" t="str">
        <f>IF(COUNTIFS('Tracking - SPRI - Technical Doc'!$F56:$I56,BT$2),"x","")</f>
        <v/>
      </c>
    </row>
    <row r="57" spans="1:72" ht="32" customHeight="1" x14ac:dyDescent="0.15">
      <c r="A57" s="10" t="str">
        <f>'Tracking - SPRI - Technical Doc'!$B57</f>
        <v>Thermoplastic Membranes: Changing the low-slope roofing market (Construction Canada, December 2018, Mike Ennis)</v>
      </c>
      <c r="B57" s="11" t="str">
        <f ca="1">IF(YEAR(NOW())-YEAR('Tracking - SPRI - Technical Doc'!E57)&gt;4,"x","")</f>
        <v>x</v>
      </c>
      <c r="C57" s="12" t="str">
        <f>IF('Tracking - SPRI - Technical Doc'!$C57="s","x","")</f>
        <v/>
      </c>
      <c r="D57" s="12" t="str">
        <f>IF('Tracking - SPRI - Technical Doc'!$C57="r","x","")</f>
        <v/>
      </c>
      <c r="E57" s="12" t="str">
        <f>IF('Tracking - SPRI - Technical Doc'!$C57="w","x","")</f>
        <v/>
      </c>
      <c r="F57" s="12" t="str">
        <f>IF('Tracking - SPRI - Technical Doc'!$C57="b","x","")</f>
        <v/>
      </c>
      <c r="G57" s="12" t="str">
        <f>IF('Tracking - SPRI - Technical Doc'!$C57="p","x","")</f>
        <v/>
      </c>
      <c r="H57" s="12" t="str">
        <f>IF('Tracking - SPRI - Technical Doc'!$C57="a","x","")</f>
        <v>x</v>
      </c>
      <c r="I57" s="30" t="str">
        <f>IF(COUNTIFS('Tracking - SPRI - Technical Doc'!$F57:$I57,I$2),"x","")</f>
        <v/>
      </c>
      <c r="J57" s="30" t="str">
        <f>IF(COUNTIFS('Tracking - SPRI - Technical Doc'!$F57:$I57,J$2),"x","")</f>
        <v/>
      </c>
      <c r="K57" s="30" t="str">
        <f>IF(COUNTIFS('Tracking - SPRI - Technical Doc'!$F57:$I57,K$2),"x","")</f>
        <v/>
      </c>
      <c r="L57" s="30" t="str">
        <f>IF(COUNTIFS('Tracking - SPRI - Technical Doc'!$F57:$I57,L$2),"x","")</f>
        <v/>
      </c>
      <c r="M57" s="30" t="str">
        <f>IF(COUNTIFS('Tracking - SPRI - Technical Doc'!$F57:$I57,M$2),"x","")</f>
        <v/>
      </c>
      <c r="N57" s="30" t="str">
        <f>IF(COUNTIFS('Tracking - SPRI - Technical Doc'!$F57:$I57,N$2),"x","")</f>
        <v/>
      </c>
      <c r="O57" s="30" t="str">
        <f>IF(COUNTIFS('Tracking - SPRI - Technical Doc'!$F57:$I57,O$2),"x","")</f>
        <v/>
      </c>
      <c r="P57" s="30" t="str">
        <f>IF(COUNTIFS('Tracking - SPRI - Technical Doc'!$F57:$I57,P$2),"x","")</f>
        <v/>
      </c>
      <c r="Q57" s="30" t="str">
        <f>IF(COUNTIFS('Tracking - SPRI - Technical Doc'!$F57:$I57,Q$2),"x","")</f>
        <v/>
      </c>
      <c r="R57" s="30" t="str">
        <f>IF(COUNTIFS('Tracking - SPRI - Technical Doc'!$F57:$I57,R$2),"x","")</f>
        <v/>
      </c>
      <c r="S57" s="30" t="str">
        <f>IF(COUNTIFS('Tracking - SPRI - Technical Doc'!$F57:$I57,S$2),"x","")</f>
        <v/>
      </c>
      <c r="T57" s="30" t="str">
        <f>IF(COUNTIFS('Tracking - SPRI - Technical Doc'!$F57:$I57,T$2),"x","")</f>
        <v/>
      </c>
      <c r="U57" s="30" t="str">
        <f>IF(COUNTIFS('Tracking - SPRI - Technical Doc'!$F57:$I57,U$2),"x","")</f>
        <v/>
      </c>
      <c r="V57" s="30" t="str">
        <f>IF(COUNTIFS('Tracking - SPRI - Technical Doc'!$F57:$I57,V$2),"x","")</f>
        <v/>
      </c>
      <c r="W57" s="30" t="str">
        <f>IF(COUNTIFS('Tracking - SPRI - Technical Doc'!$F57:$I57,W$2),"x","")</f>
        <v/>
      </c>
      <c r="X57" s="30" t="str">
        <f>IF(COUNTIFS('Tracking - SPRI - Technical Doc'!$F57:$I57,X$2),"x","")</f>
        <v/>
      </c>
      <c r="Y57" s="30" t="str">
        <f>IF(COUNTIFS('Tracking - SPRI - Technical Doc'!$F57:$I57,Y$2),"x","")</f>
        <v/>
      </c>
      <c r="Z57" s="30" t="str">
        <f>IF(COUNTIFS('Tracking - SPRI - Technical Doc'!$F57:$I57,Z$2),"x","")</f>
        <v/>
      </c>
      <c r="AA57" s="30" t="str">
        <f>IF(COUNTIFS('Tracking - SPRI - Technical Doc'!$F57:$I57,AA$2),"x","")</f>
        <v/>
      </c>
      <c r="AB57" s="30" t="str">
        <f>IF(COUNTIFS('Tracking - SPRI - Technical Doc'!$F57:$I57,AB$2),"x","")</f>
        <v/>
      </c>
      <c r="AC57" s="30" t="str">
        <f>IF(COUNTIFS('Tracking - SPRI - Technical Doc'!$F57:$I57,AC$2),"x","")</f>
        <v/>
      </c>
      <c r="AD57" s="30" t="str">
        <f>IF(COUNTIFS('Tracking - SPRI - Technical Doc'!$F57:$I57,AD$2),"x","")</f>
        <v/>
      </c>
      <c r="AE57" s="30" t="str">
        <f>IF(COUNTIFS('Tracking - SPRI - Technical Doc'!$F57:$I57,AE$2),"x","")</f>
        <v/>
      </c>
      <c r="AF57" s="30" t="str">
        <f>IF(COUNTIFS('Tracking - SPRI - Technical Doc'!$F57:$I57,AF$2),"x","")</f>
        <v/>
      </c>
      <c r="AG57" s="30" t="str">
        <f>IF(COUNTIFS('Tracking - SPRI - Technical Doc'!$F57:$I57,AG$2),"x","")</f>
        <v/>
      </c>
      <c r="AH57" s="30" t="str">
        <f>IF(COUNTIFS('Tracking - SPRI - Technical Doc'!$F57:$I57,AH$2),"x","")</f>
        <v/>
      </c>
      <c r="AI57" s="30" t="str">
        <f>IF(COUNTIFS('Tracking - SPRI - Technical Doc'!$F57:$I57,AI$2),"x","")</f>
        <v>x</v>
      </c>
      <c r="AJ57" s="30" t="str">
        <f>IF(COUNTIFS('Tracking - SPRI - Technical Doc'!$F57:$I57,AJ$2),"x","")</f>
        <v/>
      </c>
      <c r="AK57" s="30" t="str">
        <f>IF(COUNTIFS('Tracking - SPRI - Technical Doc'!$F57:$I57,AK$2),"x","")</f>
        <v/>
      </c>
      <c r="AL57" s="30" t="str">
        <f>IF(COUNTIFS('Tracking - SPRI - Technical Doc'!$F57:$I57,AL$2),"x","")</f>
        <v/>
      </c>
      <c r="AM57" s="30" t="str">
        <f>IF(COUNTIFS('Tracking - SPRI - Technical Doc'!$F57:$I57,AM$2),"x","")</f>
        <v/>
      </c>
      <c r="AN57" s="30" t="str">
        <f>IF(COUNTIFS('Tracking - SPRI - Technical Doc'!$F57:$I57,AN$2),"x","")</f>
        <v/>
      </c>
      <c r="AO57" s="30" t="str">
        <f>IF(COUNTIFS('Tracking - SPRI - Technical Doc'!$F57:$I57,AO$2),"x","")</f>
        <v/>
      </c>
      <c r="AP57" s="30" t="str">
        <f>IF(COUNTIFS('Tracking - SPRI - Technical Doc'!$F57:$I57,AP$2),"x","")</f>
        <v>x</v>
      </c>
      <c r="AQ57" s="30" t="str">
        <f>IF(COUNTIFS('Tracking - SPRI - Technical Doc'!$F57:$I57,AQ$2),"x","")</f>
        <v/>
      </c>
      <c r="AR57" s="30" t="str">
        <f>IF(COUNTIFS('Tracking - SPRI - Technical Doc'!$F57:$I57,AR$2),"x","")</f>
        <v/>
      </c>
      <c r="AS57" s="30" t="str">
        <f>IF(COUNTIFS('Tracking - SPRI - Technical Doc'!$F57:$I57,AS$2),"x","")</f>
        <v/>
      </c>
      <c r="AT57" s="30" t="str">
        <f>IF(COUNTIFS('Tracking - SPRI - Technical Doc'!$F57:$I57,AT$2),"x","")</f>
        <v/>
      </c>
      <c r="AU57" s="30" t="str">
        <f>IF(COUNTIFS('Tracking - SPRI - Technical Doc'!$F57:$I57,AU$2),"x","")</f>
        <v/>
      </c>
      <c r="AV57" s="31" t="str">
        <f>IF(COUNTIFS('Tracking - SPRI - Technical Doc'!$F57:$I57,AV$2),"x","")</f>
        <v/>
      </c>
      <c r="AW57" s="31" t="str">
        <f>IF(COUNTIFS('Tracking - SPRI - Technical Doc'!$F57:$I57,AW$2),"x","")</f>
        <v/>
      </c>
      <c r="AX57" s="31" t="str">
        <f>IF(COUNTIFS('Tracking - SPRI - Technical Doc'!$F57:$I57,AX$2),"x","")</f>
        <v/>
      </c>
      <c r="AY57" s="31" t="str">
        <f>IF(COUNTIFS('Tracking - SPRI - Technical Doc'!$F57:$I57,AY$2),"x","")</f>
        <v/>
      </c>
      <c r="AZ57" s="31" t="str">
        <f>IF(COUNTIFS('Tracking - SPRI - Technical Doc'!$F57:$I57,AZ$2),"x","")</f>
        <v/>
      </c>
      <c r="BA57" s="31" t="str">
        <f>IF(COUNTIFS('Tracking - SPRI - Technical Doc'!$F57:$I57,BA$2),"x","")</f>
        <v/>
      </c>
      <c r="BB57" s="31" t="str">
        <f>IF(COUNTIFS('Tracking - SPRI - Technical Doc'!$F57:$I57,BB$2),"x","")</f>
        <v/>
      </c>
      <c r="BC57" s="31" t="str">
        <f>IF(COUNTIFS('Tracking - SPRI - Technical Doc'!$F57:$I57,BC$2),"x","")</f>
        <v/>
      </c>
      <c r="BD57" s="31" t="str">
        <f>IF(COUNTIFS('Tracking - SPRI - Technical Doc'!$F57:$I57,BD$2),"x","")</f>
        <v/>
      </c>
      <c r="BE57" s="31" t="str">
        <f>IF(COUNTIFS('Tracking - SPRI - Technical Doc'!$F57:$I57,BE$2),"x","")</f>
        <v/>
      </c>
      <c r="BF57" s="31" t="str">
        <f>IF(COUNTIFS('Tracking - SPRI - Technical Doc'!$F57:$I57,BF$2),"x","")</f>
        <v/>
      </c>
      <c r="BG57" s="31" t="str">
        <f>IF(COUNTIFS('Tracking - SPRI - Technical Doc'!$F57:$I57,BG$2),"x","")</f>
        <v/>
      </c>
      <c r="BH57" s="31" t="str">
        <f>IF(COUNTIFS('Tracking - SPRI - Technical Doc'!$F57:$I57,BH$2),"x","")</f>
        <v/>
      </c>
      <c r="BI57" s="31" t="str">
        <f>IF(COUNTIFS('Tracking - SPRI - Technical Doc'!$F57:$I57,BI$2),"x","")</f>
        <v/>
      </c>
      <c r="BJ57" s="31" t="str">
        <f>IF(COUNTIFS('Tracking - SPRI - Technical Doc'!$F57:$I57,BJ$2),"x","")</f>
        <v/>
      </c>
      <c r="BK57" s="31" t="str">
        <f>IF(COUNTIFS('Tracking - SPRI - Technical Doc'!$F57:$I57,BK$2),"x","")</f>
        <v/>
      </c>
      <c r="BL57" s="31" t="str">
        <f>IF(COUNTIFS('Tracking - SPRI - Technical Doc'!$F57:$I57,BL$2),"x","")</f>
        <v/>
      </c>
      <c r="BM57" s="31" t="str">
        <f>IF(COUNTIFS('Tracking - SPRI - Technical Doc'!$F57:$I57,BM$2),"x","")</f>
        <v/>
      </c>
      <c r="BN57" s="31" t="str">
        <f>IF(COUNTIFS('Tracking - SPRI - Technical Doc'!$F57:$I57,BN$2),"x","")</f>
        <v/>
      </c>
      <c r="BO57" s="31" t="str">
        <f>IF(COUNTIFS('Tracking - SPRI - Technical Doc'!$F57:$I57,BO$2),"x","")</f>
        <v/>
      </c>
      <c r="BP57" s="31" t="str">
        <f>IF(COUNTIFS('Tracking - SPRI - Technical Doc'!$F57:$I57,BP$2),"x","")</f>
        <v/>
      </c>
      <c r="BQ57" s="31" t="str">
        <f>IF(COUNTIFS('Tracking - SPRI - Technical Doc'!$F57:$I57,BQ$2),"x","")</f>
        <v/>
      </c>
      <c r="BR57" s="31" t="str">
        <f>IF(COUNTIFS('Tracking - SPRI - Technical Doc'!$F57:$I57,BR$2),"x","")</f>
        <v/>
      </c>
      <c r="BS57" s="31" t="str">
        <f>IF(COUNTIFS('Tracking - SPRI - Technical Doc'!$F57:$I57,BS$2),"x","")</f>
        <v/>
      </c>
      <c r="BT57" s="31" t="str">
        <f>IF(COUNTIFS('Tracking - SPRI - Technical Doc'!$F57:$I57,BT$2),"x","")</f>
        <v/>
      </c>
    </row>
    <row r="58" spans="1:72" ht="32" customHeight="1" x14ac:dyDescent="0.15">
      <c r="A58" s="10" t="str">
        <f>'Tracking - SPRI - Technical Doc'!$B58</f>
        <v>How Single-Ply Roof Membranes Revolutionized the Low-Slope Market (Waterproof! Magazine, October 2018, Mike Ennis)</v>
      </c>
      <c r="B58" s="11" t="str">
        <f ca="1">IF(YEAR(NOW())-YEAR('Tracking - SPRI - Technical Doc'!E58)&gt;4,"x","")</f>
        <v>x</v>
      </c>
      <c r="C58" s="12" t="str">
        <f>IF('Tracking - SPRI - Technical Doc'!$C58="s","x","")</f>
        <v/>
      </c>
      <c r="D58" s="12" t="str">
        <f>IF('Tracking - SPRI - Technical Doc'!$C58="r","x","")</f>
        <v/>
      </c>
      <c r="E58" s="12" t="str">
        <f>IF('Tracking - SPRI - Technical Doc'!$C58="w","x","")</f>
        <v/>
      </c>
      <c r="F58" s="12" t="str">
        <f>IF('Tracking - SPRI - Technical Doc'!$C58="b","x","")</f>
        <v/>
      </c>
      <c r="G58" s="12" t="str">
        <f>IF('Tracking - SPRI - Technical Doc'!$C58="p","x","")</f>
        <v/>
      </c>
      <c r="H58" s="12" t="str">
        <f>IF('Tracking - SPRI - Technical Doc'!$C58="a","x","")</f>
        <v>x</v>
      </c>
      <c r="I58" s="30" t="str">
        <f>IF(COUNTIFS('Tracking - SPRI - Technical Doc'!$F58:$I58,I$2),"x","")</f>
        <v/>
      </c>
      <c r="J58" s="30" t="str">
        <f>IF(COUNTIFS('Tracking - SPRI - Technical Doc'!$F58:$I58,J$2),"x","")</f>
        <v/>
      </c>
      <c r="K58" s="30" t="str">
        <f>IF(COUNTIFS('Tracking - SPRI - Technical Doc'!$F58:$I58,K$2),"x","")</f>
        <v/>
      </c>
      <c r="L58" s="30" t="str">
        <f>IF(COUNTIFS('Tracking - SPRI - Technical Doc'!$F58:$I58,L$2),"x","")</f>
        <v/>
      </c>
      <c r="M58" s="30" t="str">
        <f>IF(COUNTIFS('Tracking - SPRI - Technical Doc'!$F58:$I58,M$2),"x","")</f>
        <v/>
      </c>
      <c r="N58" s="30" t="str">
        <f>IF(COUNTIFS('Tracking - SPRI - Technical Doc'!$F58:$I58,N$2),"x","")</f>
        <v/>
      </c>
      <c r="O58" s="30" t="str">
        <f>IF(COUNTIFS('Tracking - SPRI - Technical Doc'!$F58:$I58,O$2),"x","")</f>
        <v/>
      </c>
      <c r="P58" s="30" t="str">
        <f>IF(COUNTIFS('Tracking - SPRI - Technical Doc'!$F58:$I58,P$2),"x","")</f>
        <v/>
      </c>
      <c r="Q58" s="30" t="str">
        <f>IF(COUNTIFS('Tracking - SPRI - Technical Doc'!$F58:$I58,Q$2),"x","")</f>
        <v/>
      </c>
      <c r="R58" s="30" t="str">
        <f>IF(COUNTIFS('Tracking - SPRI - Technical Doc'!$F58:$I58,R$2),"x","")</f>
        <v/>
      </c>
      <c r="S58" s="30" t="str">
        <f>IF(COUNTIFS('Tracking - SPRI - Technical Doc'!$F58:$I58,S$2),"x","")</f>
        <v/>
      </c>
      <c r="T58" s="30" t="str">
        <f>IF(COUNTIFS('Tracking - SPRI - Technical Doc'!$F58:$I58,T$2),"x","")</f>
        <v/>
      </c>
      <c r="U58" s="30" t="str">
        <f>IF(COUNTIFS('Tracking - SPRI - Technical Doc'!$F58:$I58,U$2),"x","")</f>
        <v/>
      </c>
      <c r="V58" s="30" t="str">
        <f>IF(COUNTIFS('Tracking - SPRI - Technical Doc'!$F58:$I58,V$2),"x","")</f>
        <v/>
      </c>
      <c r="W58" s="30" t="str">
        <f>IF(COUNTIFS('Tracking - SPRI - Technical Doc'!$F58:$I58,W$2),"x","")</f>
        <v/>
      </c>
      <c r="X58" s="30" t="str">
        <f>IF(COUNTIFS('Tracking - SPRI - Technical Doc'!$F58:$I58,X$2),"x","")</f>
        <v/>
      </c>
      <c r="Y58" s="30" t="str">
        <f>IF(COUNTIFS('Tracking - SPRI - Technical Doc'!$F58:$I58,Y$2),"x","")</f>
        <v/>
      </c>
      <c r="Z58" s="30" t="str">
        <f>IF(COUNTIFS('Tracking - SPRI - Technical Doc'!$F58:$I58,Z$2),"x","")</f>
        <v/>
      </c>
      <c r="AA58" s="30" t="str">
        <f>IF(COUNTIFS('Tracking - SPRI - Technical Doc'!$F58:$I58,AA$2),"x","")</f>
        <v/>
      </c>
      <c r="AB58" s="30" t="str">
        <f>IF(COUNTIFS('Tracking - SPRI - Technical Doc'!$F58:$I58,AB$2),"x","")</f>
        <v/>
      </c>
      <c r="AC58" s="30" t="str">
        <f>IF(COUNTIFS('Tracking - SPRI - Technical Doc'!$F58:$I58,AC$2),"x","")</f>
        <v/>
      </c>
      <c r="AD58" s="30" t="str">
        <f>IF(COUNTIFS('Tracking - SPRI - Technical Doc'!$F58:$I58,AD$2),"x","")</f>
        <v/>
      </c>
      <c r="AE58" s="30" t="str">
        <f>IF(COUNTIFS('Tracking - SPRI - Technical Doc'!$F58:$I58,AE$2),"x","")</f>
        <v/>
      </c>
      <c r="AF58" s="30" t="str">
        <f>IF(COUNTIFS('Tracking - SPRI - Technical Doc'!$F58:$I58,AF$2),"x","")</f>
        <v/>
      </c>
      <c r="AG58" s="30" t="str">
        <f>IF(COUNTIFS('Tracking - SPRI - Technical Doc'!$F58:$I58,AG$2),"x","")</f>
        <v/>
      </c>
      <c r="AH58" s="30" t="str">
        <f>IF(COUNTIFS('Tracking - SPRI - Technical Doc'!$F58:$I58,AH$2),"x","")</f>
        <v/>
      </c>
      <c r="AI58" s="30" t="str">
        <f>IF(COUNTIFS('Tracking - SPRI - Technical Doc'!$F58:$I58,AI$2),"x","")</f>
        <v>x</v>
      </c>
      <c r="AJ58" s="30" t="str">
        <f>IF(COUNTIFS('Tracking - SPRI - Technical Doc'!$F58:$I58,AJ$2),"x","")</f>
        <v/>
      </c>
      <c r="AK58" s="30" t="str">
        <f>IF(COUNTIFS('Tracking - SPRI - Technical Doc'!$F58:$I58,AK$2),"x","")</f>
        <v/>
      </c>
      <c r="AL58" s="30" t="str">
        <f>IF(COUNTIFS('Tracking - SPRI - Technical Doc'!$F58:$I58,AL$2),"x","")</f>
        <v/>
      </c>
      <c r="AM58" s="30" t="str">
        <f>IF(COUNTIFS('Tracking - SPRI - Technical Doc'!$F58:$I58,AM$2),"x","")</f>
        <v/>
      </c>
      <c r="AN58" s="30" t="str">
        <f>IF(COUNTIFS('Tracking - SPRI - Technical Doc'!$F58:$I58,AN$2),"x","")</f>
        <v/>
      </c>
      <c r="AO58" s="30" t="str">
        <f>IF(COUNTIFS('Tracking - SPRI - Technical Doc'!$F58:$I58,AO$2),"x","")</f>
        <v/>
      </c>
      <c r="AP58" s="30" t="str">
        <f>IF(COUNTIFS('Tracking - SPRI - Technical Doc'!$F58:$I58,AP$2),"x","")</f>
        <v>x</v>
      </c>
      <c r="AQ58" s="30" t="str">
        <f>IF(COUNTIFS('Tracking - SPRI - Technical Doc'!$F58:$I58,AQ$2),"x","")</f>
        <v/>
      </c>
      <c r="AR58" s="30" t="str">
        <f>IF(COUNTIFS('Tracking - SPRI - Technical Doc'!$F58:$I58,AR$2),"x","")</f>
        <v/>
      </c>
      <c r="AS58" s="30" t="str">
        <f>IF(COUNTIFS('Tracking - SPRI - Technical Doc'!$F58:$I58,AS$2),"x","")</f>
        <v/>
      </c>
      <c r="AT58" s="30" t="str">
        <f>IF(COUNTIFS('Tracking - SPRI - Technical Doc'!$F58:$I58,AT$2),"x","")</f>
        <v/>
      </c>
      <c r="AU58" s="30" t="str">
        <f>IF(COUNTIFS('Tracking - SPRI - Technical Doc'!$F58:$I58,AU$2),"x","")</f>
        <v/>
      </c>
      <c r="AV58" s="31" t="str">
        <f>IF(COUNTIFS('Tracking - SPRI - Technical Doc'!$F58:$I58,AV$2),"x","")</f>
        <v/>
      </c>
      <c r="AW58" s="31" t="str">
        <f>IF(COUNTIFS('Tracking - SPRI - Technical Doc'!$F58:$I58,AW$2),"x","")</f>
        <v/>
      </c>
      <c r="AX58" s="31" t="str">
        <f>IF(COUNTIFS('Tracking - SPRI - Technical Doc'!$F58:$I58,AX$2),"x","")</f>
        <v/>
      </c>
      <c r="AY58" s="31" t="str">
        <f>IF(COUNTIFS('Tracking - SPRI - Technical Doc'!$F58:$I58,AY$2),"x","")</f>
        <v/>
      </c>
      <c r="AZ58" s="31" t="str">
        <f>IF(COUNTIFS('Tracking - SPRI - Technical Doc'!$F58:$I58,AZ$2),"x","")</f>
        <v/>
      </c>
      <c r="BA58" s="31" t="str">
        <f>IF(COUNTIFS('Tracking - SPRI - Technical Doc'!$F58:$I58,BA$2),"x","")</f>
        <v/>
      </c>
      <c r="BB58" s="31" t="str">
        <f>IF(COUNTIFS('Tracking - SPRI - Technical Doc'!$F58:$I58,BB$2),"x","")</f>
        <v/>
      </c>
      <c r="BC58" s="31" t="str">
        <f>IF(COUNTIFS('Tracking - SPRI - Technical Doc'!$F58:$I58,BC$2),"x","")</f>
        <v/>
      </c>
      <c r="BD58" s="31" t="str">
        <f>IF(COUNTIFS('Tracking - SPRI - Technical Doc'!$F58:$I58,BD$2),"x","")</f>
        <v/>
      </c>
      <c r="BE58" s="31" t="str">
        <f>IF(COUNTIFS('Tracking - SPRI - Technical Doc'!$F58:$I58,BE$2),"x","")</f>
        <v/>
      </c>
      <c r="BF58" s="31" t="str">
        <f>IF(COUNTIFS('Tracking - SPRI - Technical Doc'!$F58:$I58,BF$2),"x","")</f>
        <v/>
      </c>
      <c r="BG58" s="31" t="str">
        <f>IF(COUNTIFS('Tracking - SPRI - Technical Doc'!$F58:$I58,BG$2),"x","")</f>
        <v/>
      </c>
      <c r="BH58" s="31" t="str">
        <f>IF(COUNTIFS('Tracking - SPRI - Technical Doc'!$F58:$I58,BH$2),"x","")</f>
        <v/>
      </c>
      <c r="BI58" s="31" t="str">
        <f>IF(COUNTIFS('Tracking - SPRI - Technical Doc'!$F58:$I58,BI$2),"x","")</f>
        <v/>
      </c>
      <c r="BJ58" s="31" t="str">
        <f>IF(COUNTIFS('Tracking - SPRI - Technical Doc'!$F58:$I58,BJ$2),"x","")</f>
        <v/>
      </c>
      <c r="BK58" s="31" t="str">
        <f>IF(COUNTIFS('Tracking - SPRI - Technical Doc'!$F58:$I58,BK$2),"x","")</f>
        <v/>
      </c>
      <c r="BL58" s="31" t="str">
        <f>IF(COUNTIFS('Tracking - SPRI - Technical Doc'!$F58:$I58,BL$2),"x","")</f>
        <v/>
      </c>
      <c r="BM58" s="31" t="str">
        <f>IF(COUNTIFS('Tracking - SPRI - Technical Doc'!$F58:$I58,BM$2),"x","")</f>
        <v/>
      </c>
      <c r="BN58" s="31" t="str">
        <f>IF(COUNTIFS('Tracking - SPRI - Technical Doc'!$F58:$I58,BN$2),"x","")</f>
        <v/>
      </c>
      <c r="BO58" s="31" t="str">
        <f>IF(COUNTIFS('Tracking - SPRI - Technical Doc'!$F58:$I58,BO$2),"x","")</f>
        <v/>
      </c>
      <c r="BP58" s="31" t="str">
        <f>IF(COUNTIFS('Tracking - SPRI - Technical Doc'!$F58:$I58,BP$2),"x","")</f>
        <v/>
      </c>
      <c r="BQ58" s="31" t="str">
        <f>IF(COUNTIFS('Tracking - SPRI - Technical Doc'!$F58:$I58,BQ$2),"x","")</f>
        <v/>
      </c>
      <c r="BR58" s="31" t="str">
        <f>IF(COUNTIFS('Tracking - SPRI - Technical Doc'!$F58:$I58,BR$2),"x","")</f>
        <v/>
      </c>
      <c r="BS58" s="31" t="str">
        <f>IF(COUNTIFS('Tracking - SPRI - Technical Doc'!$F58:$I58,BS$2),"x","")</f>
        <v/>
      </c>
      <c r="BT58" s="31" t="str">
        <f>IF(COUNTIFS('Tracking - SPRI - Technical Doc'!$F58:$I58,BT$2),"x","")</f>
        <v/>
      </c>
    </row>
    <row r="59" spans="1:72" ht="20" customHeight="1" x14ac:dyDescent="0.15">
      <c r="A59" s="10" t="str">
        <f>'Tracking - SPRI - Technical Doc'!$B59</f>
        <v>SPRI Roof System Listing Service Program</v>
      </c>
      <c r="B59" s="11" t="str">
        <f ca="1">IF(YEAR(NOW())-YEAR('Tracking - SPRI - Technical Doc'!E59)&gt;4,"x","")</f>
        <v>x</v>
      </c>
      <c r="C59" s="12" t="str">
        <f>IF('Tracking - SPRI - Technical Doc'!$C59="s","x","")</f>
        <v/>
      </c>
      <c r="D59" s="12" t="str">
        <f>IF('Tracking - SPRI - Technical Doc'!$C59="r","x","")</f>
        <v/>
      </c>
      <c r="E59" s="12" t="str">
        <f>IF('Tracking - SPRI - Technical Doc'!$C59="w","x","")</f>
        <v/>
      </c>
      <c r="F59" s="12" t="str">
        <f>IF('Tracking - SPRI - Technical Doc'!$C59="b","x","")</f>
        <v/>
      </c>
      <c r="G59" s="12" t="str">
        <f>IF('Tracking - SPRI - Technical Doc'!$C59="p","x","")</f>
        <v>x</v>
      </c>
      <c r="H59" s="12" t="str">
        <f>IF('Tracking - SPRI - Technical Doc'!$C59="a","x","")</f>
        <v/>
      </c>
      <c r="I59" s="30" t="str">
        <f>IF(COUNTIFS('Tracking - SPRI - Technical Doc'!$F59:$I59,I$2),"x","")</f>
        <v/>
      </c>
      <c r="J59" s="30" t="str">
        <f>IF(COUNTIFS('Tracking - SPRI - Technical Doc'!$F59:$I59,J$2),"x","")</f>
        <v/>
      </c>
      <c r="K59" s="30" t="str">
        <f>IF(COUNTIFS('Tracking - SPRI - Technical Doc'!$F59:$I59,K$2),"x","")</f>
        <v/>
      </c>
      <c r="L59" s="30" t="str">
        <f>IF(COUNTIFS('Tracking - SPRI - Technical Doc'!$F59:$I59,L$2),"x","")</f>
        <v>x</v>
      </c>
      <c r="M59" s="30" t="str">
        <f>IF(COUNTIFS('Tracking - SPRI - Technical Doc'!$F59:$I59,M$2),"x","")</f>
        <v/>
      </c>
      <c r="N59" s="30" t="str">
        <f>IF(COUNTIFS('Tracking - SPRI - Technical Doc'!$F59:$I59,N$2),"x","")</f>
        <v/>
      </c>
      <c r="O59" s="30" t="str">
        <f>IF(COUNTIFS('Tracking - SPRI - Technical Doc'!$F59:$I59,O$2),"x","")</f>
        <v>x</v>
      </c>
      <c r="P59" s="30" t="str">
        <f>IF(COUNTIFS('Tracking - SPRI - Technical Doc'!$F59:$I59,P$2),"x","")</f>
        <v/>
      </c>
      <c r="Q59" s="30" t="str">
        <f>IF(COUNTIFS('Tracking - SPRI - Technical Doc'!$F59:$I59,Q$2),"x","")</f>
        <v/>
      </c>
      <c r="R59" s="30" t="str">
        <f>IF(COUNTIFS('Tracking - SPRI - Technical Doc'!$F59:$I59,R$2),"x","")</f>
        <v/>
      </c>
      <c r="S59" s="30" t="str">
        <f>IF(COUNTIFS('Tracking - SPRI - Technical Doc'!$F59:$I59,S$2),"x","")</f>
        <v/>
      </c>
      <c r="T59" s="30" t="str">
        <f>IF(COUNTIFS('Tracking - SPRI - Technical Doc'!$F59:$I59,T$2),"x","")</f>
        <v/>
      </c>
      <c r="U59" s="30" t="str">
        <f>IF(COUNTIFS('Tracking - SPRI - Technical Doc'!$F59:$I59,U$2),"x","")</f>
        <v/>
      </c>
      <c r="V59" s="30" t="str">
        <f>IF(COUNTIFS('Tracking - SPRI - Technical Doc'!$F59:$I59,V$2),"x","")</f>
        <v/>
      </c>
      <c r="W59" s="30" t="str">
        <f>IF(COUNTIFS('Tracking - SPRI - Technical Doc'!$F59:$I59,W$2),"x","")</f>
        <v/>
      </c>
      <c r="X59" s="30" t="str">
        <f>IF(COUNTIFS('Tracking - SPRI - Technical Doc'!$F59:$I59,X$2),"x","")</f>
        <v/>
      </c>
      <c r="Y59" s="30" t="str">
        <f>IF(COUNTIFS('Tracking - SPRI - Technical Doc'!$F59:$I59,Y$2),"x","")</f>
        <v/>
      </c>
      <c r="Z59" s="30" t="str">
        <f>IF(COUNTIFS('Tracking - SPRI - Technical Doc'!$F59:$I59,Z$2),"x","")</f>
        <v/>
      </c>
      <c r="AA59" s="30" t="str">
        <f>IF(COUNTIFS('Tracking - SPRI - Technical Doc'!$F59:$I59,AA$2),"x","")</f>
        <v/>
      </c>
      <c r="AB59" s="30" t="str">
        <f>IF(COUNTIFS('Tracking - SPRI - Technical Doc'!$F59:$I59,AB$2),"x","")</f>
        <v/>
      </c>
      <c r="AC59" s="30" t="str">
        <f>IF(COUNTIFS('Tracking - SPRI - Technical Doc'!$F59:$I59,AC$2),"x","")</f>
        <v/>
      </c>
      <c r="AD59" s="30" t="str">
        <f>IF(COUNTIFS('Tracking - SPRI - Technical Doc'!$F59:$I59,AD$2),"x","")</f>
        <v/>
      </c>
      <c r="AE59" s="30" t="str">
        <f>IF(COUNTIFS('Tracking - SPRI - Technical Doc'!$F59:$I59,AE$2),"x","")</f>
        <v/>
      </c>
      <c r="AF59" s="30" t="str">
        <f>IF(COUNTIFS('Tracking - SPRI - Technical Doc'!$F59:$I59,AF$2),"x","")</f>
        <v/>
      </c>
      <c r="AG59" s="30" t="str">
        <f>IF(COUNTIFS('Tracking - SPRI - Technical Doc'!$F59:$I59,AG$2),"x","")</f>
        <v/>
      </c>
      <c r="AH59" s="30" t="str">
        <f>IF(COUNTIFS('Tracking - SPRI - Technical Doc'!$F59:$I59,AH$2),"x","")</f>
        <v/>
      </c>
      <c r="AI59" s="30" t="str">
        <f>IF(COUNTIFS('Tracking - SPRI - Technical Doc'!$F59:$I59,AI$2),"x","")</f>
        <v>x</v>
      </c>
      <c r="AJ59" s="30" t="str">
        <f>IF(COUNTIFS('Tracking - SPRI - Technical Doc'!$F59:$I59,AJ$2),"x","")</f>
        <v/>
      </c>
      <c r="AK59" s="30" t="str">
        <f>IF(COUNTIFS('Tracking - SPRI - Technical Doc'!$F59:$I59,AK$2),"x","")</f>
        <v/>
      </c>
      <c r="AL59" s="30" t="str">
        <f>IF(COUNTIFS('Tracking - SPRI - Technical Doc'!$F59:$I59,AL$2),"x","")</f>
        <v/>
      </c>
      <c r="AM59" s="30" t="str">
        <f>IF(COUNTIFS('Tracking - SPRI - Technical Doc'!$F59:$I59,AM$2),"x","")</f>
        <v/>
      </c>
      <c r="AN59" s="30" t="str">
        <f>IF(COUNTIFS('Tracking - SPRI - Technical Doc'!$F59:$I59,AN$2),"x","")</f>
        <v/>
      </c>
      <c r="AO59" s="30" t="str">
        <f>IF(COUNTIFS('Tracking - SPRI - Technical Doc'!$F59:$I59,AO$2),"x","")</f>
        <v/>
      </c>
      <c r="AP59" s="30" t="str">
        <f>IF(COUNTIFS('Tracking - SPRI - Technical Doc'!$F59:$I59,AP$2),"x","")</f>
        <v/>
      </c>
      <c r="AQ59" s="30" t="str">
        <f>IF(COUNTIFS('Tracking - SPRI - Technical Doc'!$F59:$I59,AQ$2),"x","")</f>
        <v/>
      </c>
      <c r="AR59" s="30" t="str">
        <f>IF(COUNTIFS('Tracking - SPRI - Technical Doc'!$F59:$I59,AR$2),"x","")</f>
        <v/>
      </c>
      <c r="AS59" s="30" t="str">
        <f>IF(COUNTIFS('Tracking - SPRI - Technical Doc'!$F59:$I59,AS$2),"x","")</f>
        <v/>
      </c>
      <c r="AT59" s="30" t="str">
        <f>IF(COUNTIFS('Tracking - SPRI - Technical Doc'!$F59:$I59,AT$2),"x","")</f>
        <v/>
      </c>
      <c r="AU59" s="30" t="str">
        <f>IF(COUNTIFS('Tracking - SPRI - Technical Doc'!$F59:$I59,AU$2),"x","")</f>
        <v/>
      </c>
      <c r="AV59" s="31" t="str">
        <f>IF(COUNTIFS('Tracking - SPRI - Technical Doc'!$F59:$I59,AV$2),"x","")</f>
        <v/>
      </c>
      <c r="AW59" s="31" t="str">
        <f>IF(COUNTIFS('Tracking - SPRI - Technical Doc'!$F59:$I59,AW$2),"x","")</f>
        <v/>
      </c>
      <c r="AX59" s="31" t="str">
        <f>IF(COUNTIFS('Tracking - SPRI - Technical Doc'!$F59:$I59,AX$2),"x","")</f>
        <v/>
      </c>
      <c r="AY59" s="31" t="str">
        <f>IF(COUNTIFS('Tracking - SPRI - Technical Doc'!$F59:$I59,AY$2),"x","")</f>
        <v/>
      </c>
      <c r="AZ59" s="31" t="str">
        <f>IF(COUNTIFS('Tracking - SPRI - Technical Doc'!$F59:$I59,AZ$2),"x","")</f>
        <v/>
      </c>
      <c r="BA59" s="31" t="str">
        <f>IF(COUNTIFS('Tracking - SPRI - Technical Doc'!$F59:$I59,BA$2),"x","")</f>
        <v/>
      </c>
      <c r="BB59" s="31" t="str">
        <f>IF(COUNTIFS('Tracking - SPRI - Technical Doc'!$F59:$I59,BB$2),"x","")</f>
        <v/>
      </c>
      <c r="BC59" s="31" t="str">
        <f>IF(COUNTIFS('Tracking - SPRI - Technical Doc'!$F59:$I59,BC$2),"x","")</f>
        <v/>
      </c>
      <c r="BD59" s="31" t="str">
        <f>IF(COUNTIFS('Tracking - SPRI - Technical Doc'!$F59:$I59,BD$2),"x","")</f>
        <v/>
      </c>
      <c r="BE59" s="31" t="str">
        <f>IF(COUNTIFS('Tracking - SPRI - Technical Doc'!$F59:$I59,BE$2),"x","")</f>
        <v/>
      </c>
      <c r="BF59" s="31" t="str">
        <f>IF(COUNTIFS('Tracking - SPRI - Technical Doc'!$F59:$I59,BF$2),"x","")</f>
        <v/>
      </c>
      <c r="BG59" s="31" t="str">
        <f>IF(COUNTIFS('Tracking - SPRI - Technical Doc'!$F59:$I59,BG$2),"x","")</f>
        <v/>
      </c>
      <c r="BH59" s="31" t="str">
        <f>IF(COUNTIFS('Tracking - SPRI - Technical Doc'!$F59:$I59,BH$2),"x","")</f>
        <v/>
      </c>
      <c r="BI59" s="31" t="str">
        <f>IF(COUNTIFS('Tracking - SPRI - Technical Doc'!$F59:$I59,BI$2),"x","")</f>
        <v/>
      </c>
      <c r="BJ59" s="31" t="str">
        <f>IF(COUNTIFS('Tracking - SPRI - Technical Doc'!$F59:$I59,BJ$2),"x","")</f>
        <v/>
      </c>
      <c r="BK59" s="31" t="str">
        <f>IF(COUNTIFS('Tracking - SPRI - Technical Doc'!$F59:$I59,BK$2),"x","")</f>
        <v/>
      </c>
      <c r="BL59" s="31" t="str">
        <f>IF(COUNTIFS('Tracking - SPRI - Technical Doc'!$F59:$I59,BL$2),"x","")</f>
        <v/>
      </c>
      <c r="BM59" s="31" t="str">
        <f>IF(COUNTIFS('Tracking - SPRI - Technical Doc'!$F59:$I59,BM$2),"x","")</f>
        <v/>
      </c>
      <c r="BN59" s="31" t="str">
        <f>IF(COUNTIFS('Tracking - SPRI - Technical Doc'!$F59:$I59,BN$2),"x","")</f>
        <v/>
      </c>
      <c r="BO59" s="31" t="str">
        <f>IF(COUNTIFS('Tracking - SPRI - Technical Doc'!$F59:$I59,BO$2),"x","")</f>
        <v/>
      </c>
      <c r="BP59" s="31" t="str">
        <f>IF(COUNTIFS('Tracking - SPRI - Technical Doc'!$F59:$I59,BP$2),"x","")</f>
        <v/>
      </c>
      <c r="BQ59" s="31" t="str">
        <f>IF(COUNTIFS('Tracking - SPRI - Technical Doc'!$F59:$I59,BQ$2),"x","")</f>
        <v/>
      </c>
      <c r="BR59" s="31" t="str">
        <f>IF(COUNTIFS('Tracking - SPRI - Technical Doc'!$F59:$I59,BR$2),"x","")</f>
        <v/>
      </c>
      <c r="BS59" s="31" t="str">
        <f>IF(COUNTIFS('Tracking - SPRI - Technical Doc'!$F59:$I59,BS$2),"x","")</f>
        <v/>
      </c>
      <c r="BT59" s="31" t="str">
        <f>IF(COUNTIFS('Tracking - SPRI - Technical Doc'!$F59:$I59,BT$2),"x","")</f>
        <v/>
      </c>
    </row>
    <row r="60" spans="1:72" ht="20" customHeight="1" x14ac:dyDescent="0.15">
      <c r="A60" s="10" t="str">
        <f>'Tracking - SPRI - Technical Doc'!$B60</f>
        <v>Coping With Changes to FM 4470 (Interface, Feb 2013, Mike Ennis)</v>
      </c>
      <c r="B60" s="11" t="str">
        <f ca="1">IF(YEAR(NOW())-YEAR('Tracking - SPRI - Technical Doc'!E60)&gt;4,"x","")</f>
        <v>x</v>
      </c>
      <c r="C60" s="12" t="str">
        <f>IF('Tracking - SPRI - Technical Doc'!$C60="s","x","")</f>
        <v/>
      </c>
      <c r="D60" s="12" t="str">
        <f>IF('Tracking - SPRI - Technical Doc'!$C60="r","x","")</f>
        <v/>
      </c>
      <c r="E60" s="12" t="str">
        <f>IF('Tracking - SPRI - Technical Doc'!$C60="w","x","")</f>
        <v/>
      </c>
      <c r="F60" s="12" t="str">
        <f>IF('Tracking - SPRI - Technical Doc'!$C60="b","x","")</f>
        <v/>
      </c>
      <c r="G60" s="12" t="str">
        <f>IF('Tracking - SPRI - Technical Doc'!$C60="p","x","")</f>
        <v/>
      </c>
      <c r="H60" s="12" t="str">
        <f>IF('Tracking - SPRI - Technical Doc'!$C60="a","x","")</f>
        <v>x</v>
      </c>
      <c r="I60" s="30" t="str">
        <f>IF(COUNTIFS('Tracking - SPRI - Technical Doc'!$F60:$I60,I$2),"x","")</f>
        <v/>
      </c>
      <c r="J60" s="30" t="str">
        <f>IF(COUNTIFS('Tracking - SPRI - Technical Doc'!$F60:$I60,J$2),"x","")</f>
        <v/>
      </c>
      <c r="K60" s="30" t="str">
        <f>IF(COUNTIFS('Tracking - SPRI - Technical Doc'!$F60:$I60,K$2),"x","")</f>
        <v/>
      </c>
      <c r="L60" s="30" t="str">
        <f>IF(COUNTIFS('Tracking - SPRI - Technical Doc'!$F60:$I60,L$2),"x","")</f>
        <v>x</v>
      </c>
      <c r="M60" s="30" t="str">
        <f>IF(COUNTIFS('Tracking - SPRI - Technical Doc'!$F60:$I60,M$2),"x","")</f>
        <v/>
      </c>
      <c r="N60" s="30" t="str">
        <f>IF(COUNTIFS('Tracking - SPRI - Technical Doc'!$F60:$I60,N$2),"x","")</f>
        <v/>
      </c>
      <c r="O60" s="30" t="str">
        <f>IF(COUNTIFS('Tracking - SPRI - Technical Doc'!$F60:$I60,O$2),"x","")</f>
        <v/>
      </c>
      <c r="P60" s="30" t="str">
        <f>IF(COUNTIFS('Tracking - SPRI - Technical Doc'!$F60:$I60,P$2),"x","")</f>
        <v/>
      </c>
      <c r="Q60" s="30" t="str">
        <f>IF(COUNTIFS('Tracking - SPRI - Technical Doc'!$F60:$I60,Q$2),"x","")</f>
        <v/>
      </c>
      <c r="R60" s="30" t="str">
        <f>IF(COUNTIFS('Tracking - SPRI - Technical Doc'!$F60:$I60,R$2),"x","")</f>
        <v/>
      </c>
      <c r="S60" s="30" t="str">
        <f>IF(COUNTIFS('Tracking - SPRI - Technical Doc'!$F60:$I60,S$2),"x","")</f>
        <v/>
      </c>
      <c r="T60" s="30" t="str">
        <f>IF(COUNTIFS('Tracking - SPRI - Technical Doc'!$F60:$I60,T$2),"x","")</f>
        <v/>
      </c>
      <c r="U60" s="30" t="str">
        <f>IF(COUNTIFS('Tracking - SPRI - Technical Doc'!$F60:$I60,U$2),"x","")</f>
        <v/>
      </c>
      <c r="V60" s="30" t="str">
        <f>IF(COUNTIFS('Tracking - SPRI - Technical Doc'!$F60:$I60,V$2),"x","")</f>
        <v/>
      </c>
      <c r="W60" s="30" t="str">
        <f>IF(COUNTIFS('Tracking - SPRI - Technical Doc'!$F60:$I60,W$2),"x","")</f>
        <v/>
      </c>
      <c r="X60" s="30" t="str">
        <f>IF(COUNTIFS('Tracking - SPRI - Technical Doc'!$F60:$I60,X$2),"x","")</f>
        <v/>
      </c>
      <c r="Y60" s="30" t="str">
        <f>IF(COUNTIFS('Tracking - SPRI - Technical Doc'!$F60:$I60,Y$2),"x","")</f>
        <v/>
      </c>
      <c r="Z60" s="30" t="str">
        <f>IF(COUNTIFS('Tracking - SPRI - Technical Doc'!$F60:$I60,Z$2),"x","")</f>
        <v/>
      </c>
      <c r="AA60" s="30" t="str">
        <f>IF(COUNTIFS('Tracking - SPRI - Technical Doc'!$F60:$I60,AA$2),"x","")</f>
        <v/>
      </c>
      <c r="AB60" s="30" t="str">
        <f>IF(COUNTIFS('Tracking - SPRI - Technical Doc'!$F60:$I60,AB$2),"x","")</f>
        <v/>
      </c>
      <c r="AC60" s="30" t="str">
        <f>IF(COUNTIFS('Tracking - SPRI - Technical Doc'!$F60:$I60,AC$2),"x","")</f>
        <v/>
      </c>
      <c r="AD60" s="30" t="str">
        <f>IF(COUNTIFS('Tracking - SPRI - Technical Doc'!$F60:$I60,AD$2),"x","")</f>
        <v/>
      </c>
      <c r="AE60" s="30" t="str">
        <f>IF(COUNTIFS('Tracking - SPRI - Technical Doc'!$F60:$I60,AE$2),"x","")</f>
        <v/>
      </c>
      <c r="AF60" s="30" t="str">
        <f>IF(COUNTIFS('Tracking - SPRI - Technical Doc'!$F60:$I60,AF$2),"x","")</f>
        <v/>
      </c>
      <c r="AG60" s="30" t="str">
        <f>IF(COUNTIFS('Tracking - SPRI - Technical Doc'!$F60:$I60,AG$2),"x","")</f>
        <v/>
      </c>
      <c r="AH60" s="30" t="str">
        <f>IF(COUNTIFS('Tracking - SPRI - Technical Doc'!$F60:$I60,AH$2),"x","")</f>
        <v/>
      </c>
      <c r="AI60" s="30" t="str">
        <f>IF(COUNTIFS('Tracking - SPRI - Technical Doc'!$F60:$I60,AI$2),"x","")</f>
        <v/>
      </c>
      <c r="AJ60" s="30" t="str">
        <f>IF(COUNTIFS('Tracking - SPRI - Technical Doc'!$F60:$I60,AJ$2),"x","")</f>
        <v>x</v>
      </c>
      <c r="AK60" s="30" t="str">
        <f>IF(COUNTIFS('Tracking - SPRI - Technical Doc'!$F60:$I60,AK$2),"x","")</f>
        <v/>
      </c>
      <c r="AL60" s="30" t="str">
        <f>IF(COUNTIFS('Tracking - SPRI - Technical Doc'!$F60:$I60,AL$2),"x","")</f>
        <v/>
      </c>
      <c r="AM60" s="30" t="str">
        <f>IF(COUNTIFS('Tracking - SPRI - Technical Doc'!$F60:$I60,AM$2),"x","")</f>
        <v>x</v>
      </c>
      <c r="AN60" s="30" t="str">
        <f>IF(COUNTIFS('Tracking - SPRI - Technical Doc'!$F60:$I60,AN$2),"x","")</f>
        <v/>
      </c>
      <c r="AO60" s="30" t="str">
        <f>IF(COUNTIFS('Tracking - SPRI - Technical Doc'!$F60:$I60,AO$2),"x","")</f>
        <v/>
      </c>
      <c r="AP60" s="30" t="str">
        <f>IF(COUNTIFS('Tracking - SPRI - Technical Doc'!$F60:$I60,AP$2),"x","")</f>
        <v/>
      </c>
      <c r="AQ60" s="30" t="str">
        <f>IF(COUNTIFS('Tracking - SPRI - Technical Doc'!$F60:$I60,AQ$2),"x","")</f>
        <v/>
      </c>
      <c r="AR60" s="30" t="str">
        <f>IF(COUNTIFS('Tracking - SPRI - Technical Doc'!$F60:$I60,AR$2),"x","")</f>
        <v/>
      </c>
      <c r="AS60" s="30" t="str">
        <f>IF(COUNTIFS('Tracking - SPRI - Technical Doc'!$F60:$I60,AS$2),"x","")</f>
        <v/>
      </c>
      <c r="AT60" s="30" t="str">
        <f>IF(COUNTIFS('Tracking - SPRI - Technical Doc'!$F60:$I60,AT$2),"x","")</f>
        <v/>
      </c>
      <c r="AU60" s="30" t="str">
        <f>IF(COUNTIFS('Tracking - SPRI - Technical Doc'!$F60:$I60,AU$2),"x","")</f>
        <v/>
      </c>
      <c r="AV60" s="31" t="str">
        <f>IF(COUNTIFS('Tracking - SPRI - Technical Doc'!$F60:$I60,AV$2),"x","")</f>
        <v/>
      </c>
      <c r="AW60" s="31" t="str">
        <f>IF(COUNTIFS('Tracking - SPRI - Technical Doc'!$F60:$I60,AW$2),"x","")</f>
        <v/>
      </c>
      <c r="AX60" s="31" t="str">
        <f>IF(COUNTIFS('Tracking - SPRI - Technical Doc'!$F60:$I60,AX$2),"x","")</f>
        <v/>
      </c>
      <c r="AY60" s="31" t="str">
        <f>IF(COUNTIFS('Tracking - SPRI - Technical Doc'!$F60:$I60,AY$2),"x","")</f>
        <v/>
      </c>
      <c r="AZ60" s="31" t="str">
        <f>IF(COUNTIFS('Tracking - SPRI - Technical Doc'!$F60:$I60,AZ$2),"x","")</f>
        <v/>
      </c>
      <c r="BA60" s="31" t="str">
        <f>IF(COUNTIFS('Tracking - SPRI - Technical Doc'!$F60:$I60,BA$2),"x","")</f>
        <v/>
      </c>
      <c r="BB60" s="31" t="str">
        <f>IF(COUNTIFS('Tracking - SPRI - Technical Doc'!$F60:$I60,BB$2),"x","")</f>
        <v/>
      </c>
      <c r="BC60" s="31" t="str">
        <f>IF(COUNTIFS('Tracking - SPRI - Technical Doc'!$F60:$I60,BC$2),"x","")</f>
        <v/>
      </c>
      <c r="BD60" s="31" t="str">
        <f>IF(COUNTIFS('Tracking - SPRI - Technical Doc'!$F60:$I60,BD$2),"x","")</f>
        <v/>
      </c>
      <c r="BE60" s="31" t="str">
        <f>IF(COUNTIFS('Tracking - SPRI - Technical Doc'!$F60:$I60,BE$2),"x","")</f>
        <v/>
      </c>
      <c r="BF60" s="31" t="str">
        <f>IF(COUNTIFS('Tracking - SPRI - Technical Doc'!$F60:$I60,BF$2),"x","")</f>
        <v/>
      </c>
      <c r="BG60" s="31" t="str">
        <f>IF(COUNTIFS('Tracking - SPRI - Technical Doc'!$F60:$I60,BG$2),"x","")</f>
        <v/>
      </c>
      <c r="BH60" s="31" t="str">
        <f>IF(COUNTIFS('Tracking - SPRI - Technical Doc'!$F60:$I60,BH$2),"x","")</f>
        <v/>
      </c>
      <c r="BI60" s="31" t="str">
        <f>IF(COUNTIFS('Tracking - SPRI - Technical Doc'!$F60:$I60,BI$2),"x","")</f>
        <v/>
      </c>
      <c r="BJ60" s="31" t="str">
        <f>IF(COUNTIFS('Tracking - SPRI - Technical Doc'!$F60:$I60,BJ$2),"x","")</f>
        <v/>
      </c>
      <c r="BK60" s="31" t="str">
        <f>IF(COUNTIFS('Tracking - SPRI - Technical Doc'!$F60:$I60,BK$2),"x","")</f>
        <v/>
      </c>
      <c r="BL60" s="31" t="str">
        <f>IF(COUNTIFS('Tracking - SPRI - Technical Doc'!$F60:$I60,BL$2),"x","")</f>
        <v/>
      </c>
      <c r="BM60" s="31" t="str">
        <f>IF(COUNTIFS('Tracking - SPRI - Technical Doc'!$F60:$I60,BM$2),"x","")</f>
        <v/>
      </c>
      <c r="BN60" s="31" t="str">
        <f>IF(COUNTIFS('Tracking - SPRI - Technical Doc'!$F60:$I60,BN$2),"x","")</f>
        <v/>
      </c>
      <c r="BO60" s="31" t="str">
        <f>IF(COUNTIFS('Tracking - SPRI - Technical Doc'!$F60:$I60,BO$2),"x","")</f>
        <v/>
      </c>
      <c r="BP60" s="31" t="str">
        <f>IF(COUNTIFS('Tracking - SPRI - Technical Doc'!$F60:$I60,BP$2),"x","")</f>
        <v/>
      </c>
      <c r="BQ60" s="31" t="str">
        <f>IF(COUNTIFS('Tracking - SPRI - Technical Doc'!$F60:$I60,BQ$2),"x","")</f>
        <v/>
      </c>
      <c r="BR60" s="31" t="str">
        <f>IF(COUNTIFS('Tracking - SPRI - Technical Doc'!$F60:$I60,BR$2),"x","")</f>
        <v/>
      </c>
      <c r="BS60" s="31" t="str">
        <f>IF(COUNTIFS('Tracking - SPRI - Technical Doc'!$F60:$I60,BS$2),"x","")</f>
        <v/>
      </c>
      <c r="BT60" s="31" t="str">
        <f>IF(COUNTIFS('Tracking - SPRI - Technical Doc'!$F60:$I60,BT$2),"x","")</f>
        <v/>
      </c>
    </row>
    <row r="61" spans="1:72" ht="32" customHeight="1" x14ac:dyDescent="0.15">
      <c r="A61" s="10" t="str">
        <f>'Tracking - SPRI - Technical Doc'!$B61</f>
        <v>SPRI Develops Ten ANSI-Approved Standards (Interface, Dec 2011, Mike Ennis)</v>
      </c>
      <c r="B61" s="11" t="str">
        <f ca="1">IF(YEAR(NOW())-YEAR('Tracking - SPRI - Technical Doc'!E61)&gt;4,"x","")</f>
        <v>x</v>
      </c>
      <c r="C61" s="12" t="str">
        <f>IF('Tracking - SPRI - Technical Doc'!$C61="s","x","")</f>
        <v/>
      </c>
      <c r="D61" s="12" t="str">
        <f>IF('Tracking - SPRI - Technical Doc'!$C61="r","x","")</f>
        <v/>
      </c>
      <c r="E61" s="12" t="str">
        <f>IF('Tracking - SPRI - Technical Doc'!$C61="w","x","")</f>
        <v/>
      </c>
      <c r="F61" s="12" t="str">
        <f>IF('Tracking - SPRI - Technical Doc'!$C61="b","x","")</f>
        <v/>
      </c>
      <c r="G61" s="12" t="str">
        <f>IF('Tracking - SPRI - Technical Doc'!$C61="p","x","")</f>
        <v/>
      </c>
      <c r="H61" s="12" t="str">
        <f>IF('Tracking - SPRI - Technical Doc'!$C61="a","x","")</f>
        <v>x</v>
      </c>
      <c r="I61" s="30" t="str">
        <f>IF(COUNTIFS('Tracking - SPRI - Technical Doc'!$F61:$I61,I$2),"x","")</f>
        <v/>
      </c>
      <c r="J61" s="30" t="str">
        <f>IF(COUNTIFS('Tracking - SPRI - Technical Doc'!$F61:$I61,J$2),"x","")</f>
        <v/>
      </c>
      <c r="K61" s="30" t="str">
        <f>IF(COUNTIFS('Tracking - SPRI - Technical Doc'!$F61:$I61,K$2),"x","")</f>
        <v/>
      </c>
      <c r="L61" s="30" t="str">
        <f>IF(COUNTIFS('Tracking - SPRI - Technical Doc'!$F61:$I61,L$2),"x","")</f>
        <v/>
      </c>
      <c r="M61" s="30" t="str">
        <f>IF(COUNTIFS('Tracking - SPRI - Technical Doc'!$F61:$I61,M$2),"x","")</f>
        <v/>
      </c>
      <c r="N61" s="30" t="str">
        <f>IF(COUNTIFS('Tracking - SPRI - Technical Doc'!$F61:$I61,N$2),"x","")</f>
        <v/>
      </c>
      <c r="O61" s="30" t="str">
        <f>IF(COUNTIFS('Tracking - SPRI - Technical Doc'!$F61:$I61,O$2),"x","")</f>
        <v/>
      </c>
      <c r="P61" s="30" t="str">
        <f>IF(COUNTIFS('Tracking - SPRI - Technical Doc'!$F61:$I61,P$2),"x","")</f>
        <v/>
      </c>
      <c r="Q61" s="30" t="str">
        <f>IF(COUNTIFS('Tracking - SPRI - Technical Doc'!$F61:$I61,Q$2),"x","")</f>
        <v/>
      </c>
      <c r="R61" s="30" t="str">
        <f>IF(COUNTIFS('Tracking - SPRI - Technical Doc'!$F61:$I61,R$2),"x","")</f>
        <v/>
      </c>
      <c r="S61" s="30" t="str">
        <f>IF(COUNTIFS('Tracking - SPRI - Technical Doc'!$F61:$I61,S$2),"x","")</f>
        <v/>
      </c>
      <c r="T61" s="30" t="str">
        <f>IF(COUNTIFS('Tracking - SPRI - Technical Doc'!$F61:$I61,T$2),"x","")</f>
        <v/>
      </c>
      <c r="U61" s="30" t="str">
        <f>IF(COUNTIFS('Tracking - SPRI - Technical Doc'!$F61:$I61,U$2),"x","")</f>
        <v/>
      </c>
      <c r="V61" s="30" t="str">
        <f>IF(COUNTIFS('Tracking - SPRI - Technical Doc'!$F61:$I61,V$2),"x","")</f>
        <v/>
      </c>
      <c r="W61" s="30" t="str">
        <f>IF(COUNTIFS('Tracking - SPRI - Technical Doc'!$F61:$I61,W$2),"x","")</f>
        <v/>
      </c>
      <c r="X61" s="30" t="str">
        <f>IF(COUNTIFS('Tracking - SPRI - Technical Doc'!$F61:$I61,X$2),"x","")</f>
        <v/>
      </c>
      <c r="Y61" s="30" t="str">
        <f>IF(COUNTIFS('Tracking - SPRI - Technical Doc'!$F61:$I61,Y$2),"x","")</f>
        <v/>
      </c>
      <c r="Z61" s="30" t="str">
        <f>IF(COUNTIFS('Tracking - SPRI - Technical Doc'!$F61:$I61,Z$2),"x","")</f>
        <v/>
      </c>
      <c r="AA61" s="30" t="str">
        <f>IF(COUNTIFS('Tracking - SPRI - Technical Doc'!$F61:$I61,AA$2),"x","")</f>
        <v/>
      </c>
      <c r="AB61" s="30" t="str">
        <f>IF(COUNTIFS('Tracking - SPRI - Technical Doc'!$F61:$I61,AB$2),"x","")</f>
        <v/>
      </c>
      <c r="AC61" s="30" t="str">
        <f>IF(COUNTIFS('Tracking - SPRI - Technical Doc'!$F61:$I61,AC$2),"x","")</f>
        <v/>
      </c>
      <c r="AD61" s="30" t="str">
        <f>IF(COUNTIFS('Tracking - SPRI - Technical Doc'!$F61:$I61,AD$2),"x","")</f>
        <v/>
      </c>
      <c r="AE61" s="30" t="str">
        <f>IF(COUNTIFS('Tracking - SPRI - Technical Doc'!$F61:$I61,AE$2),"x","")</f>
        <v/>
      </c>
      <c r="AF61" s="30" t="str">
        <f>IF(COUNTIFS('Tracking - SPRI - Technical Doc'!$F61:$I61,AF$2),"x","")</f>
        <v/>
      </c>
      <c r="AG61" s="30" t="str">
        <f>IF(COUNTIFS('Tracking - SPRI - Technical Doc'!$F61:$I61,AG$2),"x","")</f>
        <v/>
      </c>
      <c r="AH61" s="30" t="str">
        <f>IF(COUNTIFS('Tracking - SPRI - Technical Doc'!$F61:$I61,AH$2),"x","")</f>
        <v/>
      </c>
      <c r="AI61" s="30" t="str">
        <f>IF(COUNTIFS('Tracking - SPRI - Technical Doc'!$F61:$I61,AI$2),"x","")</f>
        <v/>
      </c>
      <c r="AJ61" s="30" t="str">
        <f>IF(COUNTIFS('Tracking - SPRI - Technical Doc'!$F61:$I61,AJ$2),"x","")</f>
        <v/>
      </c>
      <c r="AK61" s="30" t="str">
        <f>IF(COUNTIFS('Tracking - SPRI - Technical Doc'!$F61:$I61,AK$2),"x","")</f>
        <v/>
      </c>
      <c r="AL61" s="30" t="str">
        <f>IF(COUNTIFS('Tracking - SPRI - Technical Doc'!$F61:$I61,AL$2),"x","")</f>
        <v/>
      </c>
      <c r="AM61" s="30" t="str">
        <f>IF(COUNTIFS('Tracking - SPRI - Technical Doc'!$F61:$I61,AM$2),"x","")</f>
        <v>x</v>
      </c>
      <c r="AN61" s="30" t="str">
        <f>IF(COUNTIFS('Tracking - SPRI - Technical Doc'!$F61:$I61,AN$2),"x","")</f>
        <v/>
      </c>
      <c r="AO61" s="30" t="str">
        <f>IF(COUNTIFS('Tracking - SPRI - Technical Doc'!$F61:$I61,AO$2),"x","")</f>
        <v/>
      </c>
      <c r="AP61" s="30" t="str">
        <f>IF(COUNTIFS('Tracking - SPRI - Technical Doc'!$F61:$I61,AP$2),"x","")</f>
        <v/>
      </c>
      <c r="AQ61" s="30" t="str">
        <f>IF(COUNTIFS('Tracking - SPRI - Technical Doc'!$F61:$I61,AQ$2),"x","")</f>
        <v/>
      </c>
      <c r="AR61" s="30" t="str">
        <f>IF(COUNTIFS('Tracking - SPRI - Technical Doc'!$F61:$I61,AR$2),"x","")</f>
        <v/>
      </c>
      <c r="AS61" s="30" t="str">
        <f>IF(COUNTIFS('Tracking - SPRI - Technical Doc'!$F61:$I61,AS$2),"x","")</f>
        <v/>
      </c>
      <c r="AT61" s="30" t="str">
        <f>IF(COUNTIFS('Tracking - SPRI - Technical Doc'!$F61:$I61,AT$2),"x","")</f>
        <v/>
      </c>
      <c r="AU61" s="30" t="str">
        <f>IF(COUNTIFS('Tracking - SPRI - Technical Doc'!$F61:$I61,AU$2),"x","")</f>
        <v/>
      </c>
      <c r="AV61" s="31" t="str">
        <f>IF(COUNTIFS('Tracking - SPRI - Technical Doc'!$F61:$I61,AV$2),"x","")</f>
        <v/>
      </c>
      <c r="AW61" s="31" t="str">
        <f>IF(COUNTIFS('Tracking - SPRI - Technical Doc'!$F61:$I61,AW$2),"x","")</f>
        <v/>
      </c>
      <c r="AX61" s="31" t="str">
        <f>IF(COUNTIFS('Tracking - SPRI - Technical Doc'!$F61:$I61,AX$2),"x","")</f>
        <v/>
      </c>
      <c r="AY61" s="31" t="str">
        <f>IF(COUNTIFS('Tracking - SPRI - Technical Doc'!$F61:$I61,AY$2),"x","")</f>
        <v/>
      </c>
      <c r="AZ61" s="31" t="str">
        <f>IF(COUNTIFS('Tracking - SPRI - Technical Doc'!$F61:$I61,AZ$2),"x","")</f>
        <v/>
      </c>
      <c r="BA61" s="31" t="str">
        <f>IF(COUNTIFS('Tracking - SPRI - Technical Doc'!$F61:$I61,BA$2),"x","")</f>
        <v/>
      </c>
      <c r="BB61" s="31" t="str">
        <f>IF(COUNTIFS('Tracking - SPRI - Technical Doc'!$F61:$I61,BB$2),"x","")</f>
        <v/>
      </c>
      <c r="BC61" s="31" t="str">
        <f>IF(COUNTIFS('Tracking - SPRI - Technical Doc'!$F61:$I61,BC$2),"x","")</f>
        <v/>
      </c>
      <c r="BD61" s="31" t="str">
        <f>IF(COUNTIFS('Tracking - SPRI - Technical Doc'!$F61:$I61,BD$2),"x","")</f>
        <v/>
      </c>
      <c r="BE61" s="31" t="str">
        <f>IF(COUNTIFS('Tracking - SPRI - Technical Doc'!$F61:$I61,BE$2),"x","")</f>
        <v/>
      </c>
      <c r="BF61" s="31" t="str">
        <f>IF(COUNTIFS('Tracking - SPRI - Technical Doc'!$F61:$I61,BF$2),"x","")</f>
        <v/>
      </c>
      <c r="BG61" s="31" t="str">
        <f>IF(COUNTIFS('Tracking - SPRI - Technical Doc'!$F61:$I61,BG$2),"x","")</f>
        <v/>
      </c>
      <c r="BH61" s="31" t="str">
        <f>IF(COUNTIFS('Tracking - SPRI - Technical Doc'!$F61:$I61,BH$2),"x","")</f>
        <v/>
      </c>
      <c r="BI61" s="31" t="str">
        <f>IF(COUNTIFS('Tracking - SPRI - Technical Doc'!$F61:$I61,BI$2),"x","")</f>
        <v/>
      </c>
      <c r="BJ61" s="31" t="str">
        <f>IF(COUNTIFS('Tracking - SPRI - Technical Doc'!$F61:$I61,BJ$2),"x","")</f>
        <v/>
      </c>
      <c r="BK61" s="31" t="str">
        <f>IF(COUNTIFS('Tracking - SPRI - Technical Doc'!$F61:$I61,BK$2),"x","")</f>
        <v/>
      </c>
      <c r="BL61" s="31" t="str">
        <f>IF(COUNTIFS('Tracking - SPRI - Technical Doc'!$F61:$I61,BL$2),"x","")</f>
        <v/>
      </c>
      <c r="BM61" s="31" t="str">
        <f>IF(COUNTIFS('Tracking - SPRI - Technical Doc'!$F61:$I61,BM$2),"x","")</f>
        <v/>
      </c>
      <c r="BN61" s="31" t="str">
        <f>IF(COUNTIFS('Tracking - SPRI - Technical Doc'!$F61:$I61,BN$2),"x","")</f>
        <v/>
      </c>
      <c r="BO61" s="31" t="str">
        <f>IF(COUNTIFS('Tracking - SPRI - Technical Doc'!$F61:$I61,BO$2),"x","")</f>
        <v/>
      </c>
      <c r="BP61" s="31" t="str">
        <f>IF(COUNTIFS('Tracking - SPRI - Technical Doc'!$F61:$I61,BP$2),"x","")</f>
        <v/>
      </c>
      <c r="BQ61" s="31" t="str">
        <f>IF(COUNTIFS('Tracking - SPRI - Technical Doc'!$F61:$I61,BQ$2),"x","")</f>
        <v/>
      </c>
      <c r="BR61" s="31" t="str">
        <f>IF(COUNTIFS('Tracking - SPRI - Technical Doc'!$F61:$I61,BR$2),"x","")</f>
        <v/>
      </c>
      <c r="BS61" s="31" t="str">
        <f>IF(COUNTIFS('Tracking - SPRI - Technical Doc'!$F61:$I61,BS$2),"x","")</f>
        <v/>
      </c>
      <c r="BT61" s="31" t="str">
        <f>IF(COUNTIFS('Tracking - SPRI - Technical Doc'!$F61:$I61,BT$2),"x","")</f>
        <v/>
      </c>
    </row>
    <row r="62" spans="1:72" ht="32" customHeight="1" x14ac:dyDescent="0.15">
      <c r="A62" s="10" t="str">
        <f>'Tracking - SPRI - Technical Doc'!$B62</f>
        <v>Energy-Efficient Roof Designs with Single-Ply Roof Membranes (Interface, March 2009, Mike Ennis &amp; Andre Desjarlais)</v>
      </c>
      <c r="B62" s="11" t="str">
        <f ca="1">IF(YEAR(NOW())-YEAR('Tracking - SPRI - Technical Doc'!E62)&gt;4,"x","")</f>
        <v>x</v>
      </c>
      <c r="C62" s="12" t="str">
        <f>IF('Tracking - SPRI - Technical Doc'!$C62="s","x","")</f>
        <v/>
      </c>
      <c r="D62" s="12" t="str">
        <f>IF('Tracking - SPRI - Technical Doc'!$C62="r","x","")</f>
        <v/>
      </c>
      <c r="E62" s="12" t="str">
        <f>IF('Tracking - SPRI - Technical Doc'!$C62="w","x","")</f>
        <v/>
      </c>
      <c r="F62" s="12" t="str">
        <f>IF('Tracking - SPRI - Technical Doc'!$C62="b","x","")</f>
        <v/>
      </c>
      <c r="G62" s="12" t="str">
        <f>IF('Tracking - SPRI - Technical Doc'!$C62="p","x","")</f>
        <v/>
      </c>
      <c r="H62" s="12" t="str">
        <f>IF('Tracking - SPRI - Technical Doc'!$C62="a","x","")</f>
        <v>x</v>
      </c>
      <c r="I62" s="30" t="str">
        <f>IF(COUNTIFS('Tracking - SPRI - Technical Doc'!$F62:$I62,I$2),"x","")</f>
        <v/>
      </c>
      <c r="J62" s="30" t="str">
        <f>IF(COUNTIFS('Tracking - SPRI - Technical Doc'!$F62:$I62,J$2),"x","")</f>
        <v/>
      </c>
      <c r="K62" s="30" t="str">
        <f>IF(COUNTIFS('Tracking - SPRI - Technical Doc'!$F62:$I62,K$2),"x","")</f>
        <v/>
      </c>
      <c r="L62" s="30" t="str">
        <f>IF(COUNTIFS('Tracking - SPRI - Technical Doc'!$F62:$I62,L$2),"x","")</f>
        <v/>
      </c>
      <c r="M62" s="30" t="str">
        <f>IF(COUNTIFS('Tracking - SPRI - Technical Doc'!$F62:$I62,M$2),"x","")</f>
        <v/>
      </c>
      <c r="N62" s="30" t="str">
        <f>IF(COUNTIFS('Tracking - SPRI - Technical Doc'!$F62:$I62,N$2),"x","")</f>
        <v/>
      </c>
      <c r="O62" s="30" t="str">
        <f>IF(COUNTIFS('Tracking - SPRI - Technical Doc'!$F62:$I62,O$2),"x","")</f>
        <v/>
      </c>
      <c r="P62" s="30" t="str">
        <f>IF(COUNTIFS('Tracking - SPRI - Technical Doc'!$F62:$I62,P$2),"x","")</f>
        <v/>
      </c>
      <c r="Q62" s="30" t="str">
        <f>IF(COUNTIFS('Tracking - SPRI - Technical Doc'!$F62:$I62,Q$2),"x","")</f>
        <v/>
      </c>
      <c r="R62" s="30" t="str">
        <f>IF(COUNTIFS('Tracking - SPRI - Technical Doc'!$F62:$I62,R$2),"x","")</f>
        <v>x</v>
      </c>
      <c r="S62" s="30" t="str">
        <f>IF(COUNTIFS('Tracking - SPRI - Technical Doc'!$F62:$I62,S$2),"x","")</f>
        <v/>
      </c>
      <c r="T62" s="30" t="str">
        <f>IF(COUNTIFS('Tracking - SPRI - Technical Doc'!$F62:$I62,T$2),"x","")</f>
        <v/>
      </c>
      <c r="U62" s="30" t="str">
        <f>IF(COUNTIFS('Tracking - SPRI - Technical Doc'!$F62:$I62,U$2),"x","")</f>
        <v/>
      </c>
      <c r="V62" s="30" t="str">
        <f>IF(COUNTIFS('Tracking - SPRI - Technical Doc'!$F62:$I62,V$2),"x","")</f>
        <v/>
      </c>
      <c r="W62" s="30" t="str">
        <f>IF(COUNTIFS('Tracking - SPRI - Technical Doc'!$F62:$I62,W$2),"x","")</f>
        <v/>
      </c>
      <c r="X62" s="30" t="str">
        <f>IF(COUNTIFS('Tracking - SPRI - Technical Doc'!$F62:$I62,X$2),"x","")</f>
        <v/>
      </c>
      <c r="Y62" s="30" t="str">
        <f>IF(COUNTIFS('Tracking - SPRI - Technical Doc'!$F62:$I62,Y$2),"x","")</f>
        <v/>
      </c>
      <c r="Z62" s="30" t="str">
        <f>IF(COUNTIFS('Tracking - SPRI - Technical Doc'!$F62:$I62,Z$2),"x","")</f>
        <v/>
      </c>
      <c r="AA62" s="30" t="str">
        <f>IF(COUNTIFS('Tracking - SPRI - Technical Doc'!$F62:$I62,AA$2),"x","")</f>
        <v/>
      </c>
      <c r="AB62" s="30" t="str">
        <f>IF(COUNTIFS('Tracking - SPRI - Technical Doc'!$F62:$I62,AB$2),"x","")</f>
        <v/>
      </c>
      <c r="AC62" s="30" t="str">
        <f>IF(COUNTIFS('Tracking - SPRI - Technical Doc'!$F62:$I62,AC$2),"x","")</f>
        <v/>
      </c>
      <c r="AD62" s="30" t="str">
        <f>IF(COUNTIFS('Tracking - SPRI - Technical Doc'!$F62:$I62,AD$2),"x","")</f>
        <v/>
      </c>
      <c r="AE62" s="30" t="str">
        <f>IF(COUNTIFS('Tracking - SPRI - Technical Doc'!$F62:$I62,AE$2),"x","")</f>
        <v/>
      </c>
      <c r="AF62" s="30" t="str">
        <f>IF(COUNTIFS('Tracking - SPRI - Technical Doc'!$F62:$I62,AF$2),"x","")</f>
        <v/>
      </c>
      <c r="AG62" s="30" t="str">
        <f>IF(COUNTIFS('Tracking - SPRI - Technical Doc'!$F62:$I62,AG$2),"x","")</f>
        <v/>
      </c>
      <c r="AH62" s="30" t="str">
        <f>IF(COUNTIFS('Tracking - SPRI - Technical Doc'!$F62:$I62,AH$2),"x","")</f>
        <v/>
      </c>
      <c r="AI62" s="30" t="str">
        <f>IF(COUNTIFS('Tracking - SPRI - Technical Doc'!$F62:$I62,AI$2),"x","")</f>
        <v>x</v>
      </c>
      <c r="AJ62" s="30" t="str">
        <f>IF(COUNTIFS('Tracking - SPRI - Technical Doc'!$F62:$I62,AJ$2),"x","")</f>
        <v/>
      </c>
      <c r="AK62" s="30" t="str">
        <f>IF(COUNTIFS('Tracking - SPRI - Technical Doc'!$F62:$I62,AK$2),"x","")</f>
        <v/>
      </c>
      <c r="AL62" s="30" t="str">
        <f>IF(COUNTIFS('Tracking - SPRI - Technical Doc'!$F62:$I62,AL$2),"x","")</f>
        <v/>
      </c>
      <c r="AM62" s="30" t="str">
        <f>IF(COUNTIFS('Tracking - SPRI - Technical Doc'!$F62:$I62,AM$2),"x","")</f>
        <v/>
      </c>
      <c r="AN62" s="30" t="str">
        <f>IF(COUNTIFS('Tracking - SPRI - Technical Doc'!$F62:$I62,AN$2),"x","")</f>
        <v>x</v>
      </c>
      <c r="AO62" s="30" t="str">
        <f>IF(COUNTIFS('Tracking - SPRI - Technical Doc'!$F62:$I62,AO$2),"x","")</f>
        <v/>
      </c>
      <c r="AP62" s="30" t="str">
        <f>IF(COUNTIFS('Tracking - SPRI - Technical Doc'!$F62:$I62,AP$2),"x","")</f>
        <v/>
      </c>
      <c r="AQ62" s="30" t="str">
        <f>IF(COUNTIFS('Tracking - SPRI - Technical Doc'!$F62:$I62,AQ$2),"x","")</f>
        <v/>
      </c>
      <c r="AR62" s="30" t="str">
        <f>IF(COUNTIFS('Tracking - SPRI - Technical Doc'!$F62:$I62,AR$2),"x","")</f>
        <v/>
      </c>
      <c r="AS62" s="30" t="str">
        <f>IF(COUNTIFS('Tracking - SPRI - Technical Doc'!$F62:$I62,AS$2),"x","")</f>
        <v/>
      </c>
      <c r="AT62" s="30" t="str">
        <f>IF(COUNTIFS('Tracking - SPRI - Technical Doc'!$F62:$I62,AT$2),"x","")</f>
        <v/>
      </c>
      <c r="AU62" s="30" t="str">
        <f>IF(COUNTIFS('Tracking - SPRI - Technical Doc'!$F62:$I62,AU$2),"x","")</f>
        <v/>
      </c>
      <c r="AV62" s="31" t="str">
        <f>IF(COUNTIFS('Tracking - SPRI - Technical Doc'!$F62:$I62,AV$2),"x","")</f>
        <v/>
      </c>
      <c r="AW62" s="31" t="str">
        <f>IF(COUNTIFS('Tracking - SPRI - Technical Doc'!$F62:$I62,AW$2),"x","")</f>
        <v/>
      </c>
      <c r="AX62" s="31" t="str">
        <f>IF(COUNTIFS('Tracking - SPRI - Technical Doc'!$F62:$I62,AX$2),"x","")</f>
        <v/>
      </c>
      <c r="AY62" s="31" t="str">
        <f>IF(COUNTIFS('Tracking - SPRI - Technical Doc'!$F62:$I62,AY$2),"x","")</f>
        <v/>
      </c>
      <c r="AZ62" s="31" t="str">
        <f>IF(COUNTIFS('Tracking - SPRI - Technical Doc'!$F62:$I62,AZ$2),"x","")</f>
        <v/>
      </c>
      <c r="BA62" s="31" t="str">
        <f>IF(COUNTIFS('Tracking - SPRI - Technical Doc'!$F62:$I62,BA$2),"x","")</f>
        <v/>
      </c>
      <c r="BB62" s="31" t="str">
        <f>IF(COUNTIFS('Tracking - SPRI - Technical Doc'!$F62:$I62,BB$2),"x","")</f>
        <v/>
      </c>
      <c r="BC62" s="31" t="str">
        <f>IF(COUNTIFS('Tracking - SPRI - Technical Doc'!$F62:$I62,BC$2),"x","")</f>
        <v/>
      </c>
      <c r="BD62" s="31" t="str">
        <f>IF(COUNTIFS('Tracking - SPRI - Technical Doc'!$F62:$I62,BD$2),"x","")</f>
        <v/>
      </c>
      <c r="BE62" s="31" t="str">
        <f>IF(COUNTIFS('Tracking - SPRI - Technical Doc'!$F62:$I62,BE$2),"x","")</f>
        <v/>
      </c>
      <c r="BF62" s="31" t="str">
        <f>IF(COUNTIFS('Tracking - SPRI - Technical Doc'!$F62:$I62,BF$2),"x","")</f>
        <v/>
      </c>
      <c r="BG62" s="31" t="str">
        <f>IF(COUNTIFS('Tracking - SPRI - Technical Doc'!$F62:$I62,BG$2),"x","")</f>
        <v/>
      </c>
      <c r="BH62" s="31" t="str">
        <f>IF(COUNTIFS('Tracking - SPRI - Technical Doc'!$F62:$I62,BH$2),"x","")</f>
        <v/>
      </c>
      <c r="BI62" s="31" t="str">
        <f>IF(COUNTIFS('Tracking - SPRI - Technical Doc'!$F62:$I62,BI$2),"x","")</f>
        <v/>
      </c>
      <c r="BJ62" s="31" t="str">
        <f>IF(COUNTIFS('Tracking - SPRI - Technical Doc'!$F62:$I62,BJ$2),"x","")</f>
        <v/>
      </c>
      <c r="BK62" s="31" t="str">
        <f>IF(COUNTIFS('Tracking - SPRI - Technical Doc'!$F62:$I62,BK$2),"x","")</f>
        <v/>
      </c>
      <c r="BL62" s="31" t="str">
        <f>IF(COUNTIFS('Tracking - SPRI - Technical Doc'!$F62:$I62,BL$2),"x","")</f>
        <v/>
      </c>
      <c r="BM62" s="31" t="str">
        <f>IF(COUNTIFS('Tracking - SPRI - Technical Doc'!$F62:$I62,BM$2),"x","")</f>
        <v/>
      </c>
      <c r="BN62" s="31" t="str">
        <f>IF(COUNTIFS('Tracking - SPRI - Technical Doc'!$F62:$I62,BN$2),"x","")</f>
        <v/>
      </c>
      <c r="BO62" s="31" t="str">
        <f>IF(COUNTIFS('Tracking - SPRI - Technical Doc'!$F62:$I62,BO$2),"x","")</f>
        <v/>
      </c>
      <c r="BP62" s="31" t="str">
        <f>IF(COUNTIFS('Tracking - SPRI - Technical Doc'!$F62:$I62,BP$2),"x","")</f>
        <v/>
      </c>
      <c r="BQ62" s="31" t="str">
        <f>IF(COUNTIFS('Tracking - SPRI - Technical Doc'!$F62:$I62,BQ$2),"x","")</f>
        <v/>
      </c>
      <c r="BR62" s="31" t="str">
        <f>IF(COUNTIFS('Tracking - SPRI - Technical Doc'!$F62:$I62,BR$2),"x","")</f>
        <v/>
      </c>
      <c r="BS62" s="31" t="str">
        <f>IF(COUNTIFS('Tracking - SPRI - Technical Doc'!$F62:$I62,BS$2),"x","")</f>
        <v/>
      </c>
      <c r="BT62" s="31" t="str">
        <f>IF(COUNTIFS('Tracking - SPRI - Technical Doc'!$F62:$I62,BT$2),"x","")</f>
        <v/>
      </c>
    </row>
    <row r="63" spans="1:72" ht="32" customHeight="1" x14ac:dyDescent="0.15">
      <c r="A63" s="10" t="str">
        <f>'Tracking - SPRI - Technical Doc'!$B63</f>
        <v>Wind Design - Not Just Another SPRI Wind/ES Presentation (23rd RCI Proceedings, , Mike Ennis &amp; Bob LaClare)</v>
      </c>
      <c r="B63" s="11" t="str">
        <f ca="1">IF(YEAR(NOW())-YEAR('Tracking - SPRI - Technical Doc'!E63)&gt;4,"x","")</f>
        <v>x</v>
      </c>
      <c r="C63" s="12" t="str">
        <f>IF('Tracking - SPRI - Technical Doc'!$C63="s","x","")</f>
        <v/>
      </c>
      <c r="D63" s="12" t="str">
        <f>IF('Tracking - SPRI - Technical Doc'!$C63="r","x","")</f>
        <v/>
      </c>
      <c r="E63" s="12" t="str">
        <f>IF('Tracking - SPRI - Technical Doc'!$C63="w","x","")</f>
        <v>x</v>
      </c>
      <c r="F63" s="12" t="str">
        <f>IF('Tracking - SPRI - Technical Doc'!$C63="b","x","")</f>
        <v/>
      </c>
      <c r="G63" s="12" t="str">
        <f>IF('Tracking - SPRI - Technical Doc'!$C63="p","x","")</f>
        <v/>
      </c>
      <c r="H63" s="12" t="str">
        <f>IF('Tracking - SPRI - Technical Doc'!$C63="a","x","")</f>
        <v/>
      </c>
      <c r="I63" s="30" t="str">
        <f>IF(COUNTIFS('Tracking - SPRI - Technical Doc'!$F63:$I63,I$2),"x","")</f>
        <v/>
      </c>
      <c r="J63" s="30" t="str">
        <f>IF(COUNTIFS('Tracking - SPRI - Technical Doc'!$F63:$I63,J$2),"x","")</f>
        <v/>
      </c>
      <c r="K63" s="30" t="str">
        <f>IF(COUNTIFS('Tracking - SPRI - Technical Doc'!$F63:$I63,K$2),"x","")</f>
        <v/>
      </c>
      <c r="L63" s="30" t="str">
        <f>IF(COUNTIFS('Tracking - SPRI - Technical Doc'!$F63:$I63,L$2),"x","")</f>
        <v/>
      </c>
      <c r="M63" s="30" t="str">
        <f>IF(COUNTIFS('Tracking - SPRI - Technical Doc'!$F63:$I63,M$2),"x","")</f>
        <v/>
      </c>
      <c r="N63" s="30" t="str">
        <f>IF(COUNTIFS('Tracking - SPRI - Technical Doc'!$F63:$I63,N$2),"x","")</f>
        <v/>
      </c>
      <c r="O63" s="30" t="str">
        <f>IF(COUNTIFS('Tracking - SPRI - Technical Doc'!$F63:$I63,O$2),"x","")</f>
        <v/>
      </c>
      <c r="P63" s="30" t="str">
        <f>IF(COUNTIFS('Tracking - SPRI - Technical Doc'!$F63:$I63,P$2),"x","")</f>
        <v/>
      </c>
      <c r="Q63" s="30" t="str">
        <f>IF(COUNTIFS('Tracking - SPRI - Technical Doc'!$F63:$I63,Q$2),"x","")</f>
        <v>x</v>
      </c>
      <c r="R63" s="30" t="str">
        <f>IF(COUNTIFS('Tracking - SPRI - Technical Doc'!$F63:$I63,R$2),"x","")</f>
        <v/>
      </c>
      <c r="S63" s="30" t="str">
        <f>IF(COUNTIFS('Tracking - SPRI - Technical Doc'!$F63:$I63,S$2),"x","")</f>
        <v/>
      </c>
      <c r="T63" s="30" t="str">
        <f>IF(COUNTIFS('Tracking - SPRI - Technical Doc'!$F63:$I63,T$2),"x","")</f>
        <v/>
      </c>
      <c r="U63" s="30" t="str">
        <f>IF(COUNTIFS('Tracking - SPRI - Technical Doc'!$F63:$I63,U$2),"x","")</f>
        <v/>
      </c>
      <c r="V63" s="30" t="str">
        <f>IF(COUNTIFS('Tracking - SPRI - Technical Doc'!$F63:$I63,V$2),"x","")</f>
        <v/>
      </c>
      <c r="W63" s="30" t="str">
        <f>IF(COUNTIFS('Tracking - SPRI - Technical Doc'!$F63:$I63,W$2),"x","")</f>
        <v/>
      </c>
      <c r="X63" s="30" t="str">
        <f>IF(COUNTIFS('Tracking - SPRI - Technical Doc'!$F63:$I63,X$2),"x","")</f>
        <v/>
      </c>
      <c r="Y63" s="30" t="str">
        <f>IF(COUNTIFS('Tracking - SPRI - Technical Doc'!$F63:$I63,Y$2),"x","")</f>
        <v/>
      </c>
      <c r="Z63" s="30" t="str">
        <f>IF(COUNTIFS('Tracking - SPRI - Technical Doc'!$F63:$I63,Z$2),"x","")</f>
        <v/>
      </c>
      <c r="AA63" s="30" t="str">
        <f>IF(COUNTIFS('Tracking - SPRI - Technical Doc'!$F63:$I63,AA$2),"x","")</f>
        <v/>
      </c>
      <c r="AB63" s="30" t="str">
        <f>IF(COUNTIFS('Tracking - SPRI - Technical Doc'!$F63:$I63,AB$2),"x","")</f>
        <v/>
      </c>
      <c r="AC63" s="30" t="str">
        <f>IF(COUNTIFS('Tracking - SPRI - Technical Doc'!$F63:$I63,AC$2),"x","")</f>
        <v/>
      </c>
      <c r="AD63" s="30" t="str">
        <f>IF(COUNTIFS('Tracking - SPRI - Technical Doc'!$F63:$I63,AD$2),"x","")</f>
        <v/>
      </c>
      <c r="AE63" s="30" t="str">
        <f>IF(COUNTIFS('Tracking - SPRI - Technical Doc'!$F63:$I63,AE$2),"x","")</f>
        <v/>
      </c>
      <c r="AF63" s="30" t="str">
        <f>IF(COUNTIFS('Tracking - SPRI - Technical Doc'!$F63:$I63,AF$2),"x","")</f>
        <v/>
      </c>
      <c r="AG63" s="30" t="str">
        <f>IF(COUNTIFS('Tracking - SPRI - Technical Doc'!$F63:$I63,AG$2),"x","")</f>
        <v/>
      </c>
      <c r="AH63" s="30" t="str">
        <f>IF(COUNTIFS('Tracking - SPRI - Technical Doc'!$F63:$I63,AH$2),"x","")</f>
        <v/>
      </c>
      <c r="AI63" s="30" t="str">
        <f>IF(COUNTIFS('Tracking - SPRI - Technical Doc'!$F63:$I63,AI$2),"x","")</f>
        <v/>
      </c>
      <c r="AJ63" s="30" t="str">
        <f>IF(COUNTIFS('Tracking - SPRI - Technical Doc'!$F63:$I63,AJ$2),"x","")</f>
        <v/>
      </c>
      <c r="AK63" s="30" t="str">
        <f>IF(COUNTIFS('Tracking - SPRI - Technical Doc'!$F63:$I63,AK$2),"x","")</f>
        <v/>
      </c>
      <c r="AL63" s="30" t="str">
        <f>IF(COUNTIFS('Tracking - SPRI - Technical Doc'!$F63:$I63,AL$2),"x","")</f>
        <v/>
      </c>
      <c r="AM63" s="30" t="str">
        <f>IF(COUNTIFS('Tracking - SPRI - Technical Doc'!$F63:$I63,AM$2),"x","")</f>
        <v>x</v>
      </c>
      <c r="AN63" s="30" t="str">
        <f>IF(COUNTIFS('Tracking - SPRI - Technical Doc'!$F63:$I63,AN$2),"x","")</f>
        <v/>
      </c>
      <c r="AO63" s="30" t="str">
        <f>IF(COUNTIFS('Tracking - SPRI - Technical Doc'!$F63:$I63,AO$2),"x","")</f>
        <v/>
      </c>
      <c r="AP63" s="30" t="str">
        <f>IF(COUNTIFS('Tracking - SPRI - Technical Doc'!$F63:$I63,AP$2),"x","")</f>
        <v/>
      </c>
      <c r="AQ63" s="30" t="str">
        <f>IF(COUNTIFS('Tracking - SPRI - Technical Doc'!$F63:$I63,AQ$2),"x","")</f>
        <v/>
      </c>
      <c r="AR63" s="30" t="str">
        <f>IF(COUNTIFS('Tracking - SPRI - Technical Doc'!$F63:$I63,AR$2),"x","")</f>
        <v/>
      </c>
      <c r="AS63" s="30" t="str">
        <f>IF(COUNTIFS('Tracking - SPRI - Technical Doc'!$F63:$I63,AS$2),"x","")</f>
        <v/>
      </c>
      <c r="AT63" s="30" t="str">
        <f>IF(COUNTIFS('Tracking - SPRI - Technical Doc'!$F63:$I63,AT$2),"x","")</f>
        <v/>
      </c>
      <c r="AU63" s="30" t="str">
        <f>IF(COUNTIFS('Tracking - SPRI - Technical Doc'!$F63:$I63,AU$2),"x","")</f>
        <v>x</v>
      </c>
      <c r="AV63" s="31" t="str">
        <f>IF(COUNTIFS('Tracking - SPRI - Technical Doc'!$F63:$I63,AV$2),"x","")</f>
        <v/>
      </c>
      <c r="AW63" s="31" t="str">
        <f>IF(COUNTIFS('Tracking - SPRI - Technical Doc'!$F63:$I63,AW$2),"x","")</f>
        <v/>
      </c>
      <c r="AX63" s="31" t="str">
        <f>IF(COUNTIFS('Tracking - SPRI - Technical Doc'!$F63:$I63,AX$2),"x","")</f>
        <v/>
      </c>
      <c r="AY63" s="31" t="str">
        <f>IF(COUNTIFS('Tracking - SPRI - Technical Doc'!$F63:$I63,AY$2),"x","")</f>
        <v/>
      </c>
      <c r="AZ63" s="31" t="str">
        <f>IF(COUNTIFS('Tracking - SPRI - Technical Doc'!$F63:$I63,AZ$2),"x","")</f>
        <v/>
      </c>
      <c r="BA63" s="31" t="str">
        <f>IF(COUNTIFS('Tracking - SPRI - Technical Doc'!$F63:$I63,BA$2),"x","")</f>
        <v/>
      </c>
      <c r="BB63" s="31" t="str">
        <f>IF(COUNTIFS('Tracking - SPRI - Technical Doc'!$F63:$I63,BB$2),"x","")</f>
        <v/>
      </c>
      <c r="BC63" s="31" t="str">
        <f>IF(COUNTIFS('Tracking - SPRI - Technical Doc'!$F63:$I63,BC$2),"x","")</f>
        <v/>
      </c>
      <c r="BD63" s="31" t="str">
        <f>IF(COUNTIFS('Tracking - SPRI - Technical Doc'!$F63:$I63,BD$2),"x","")</f>
        <v/>
      </c>
      <c r="BE63" s="31" t="str">
        <f>IF(COUNTIFS('Tracking - SPRI - Technical Doc'!$F63:$I63,BE$2),"x","")</f>
        <v/>
      </c>
      <c r="BF63" s="31" t="str">
        <f>IF(COUNTIFS('Tracking - SPRI - Technical Doc'!$F63:$I63,BF$2),"x","")</f>
        <v/>
      </c>
      <c r="BG63" s="31" t="str">
        <f>IF(COUNTIFS('Tracking - SPRI - Technical Doc'!$F63:$I63,BG$2),"x","")</f>
        <v/>
      </c>
      <c r="BH63" s="31" t="str">
        <f>IF(COUNTIFS('Tracking - SPRI - Technical Doc'!$F63:$I63,BH$2),"x","")</f>
        <v/>
      </c>
      <c r="BI63" s="31" t="str">
        <f>IF(COUNTIFS('Tracking - SPRI - Technical Doc'!$F63:$I63,BI$2),"x","")</f>
        <v/>
      </c>
      <c r="BJ63" s="31" t="str">
        <f>IF(COUNTIFS('Tracking - SPRI - Technical Doc'!$F63:$I63,BJ$2),"x","")</f>
        <v/>
      </c>
      <c r="BK63" s="31" t="str">
        <f>IF(COUNTIFS('Tracking - SPRI - Technical Doc'!$F63:$I63,BK$2),"x","")</f>
        <v/>
      </c>
      <c r="BL63" s="31" t="str">
        <f>IF(COUNTIFS('Tracking - SPRI - Technical Doc'!$F63:$I63,BL$2),"x","")</f>
        <v/>
      </c>
      <c r="BM63" s="31" t="str">
        <f>IF(COUNTIFS('Tracking - SPRI - Technical Doc'!$F63:$I63,BM$2),"x","")</f>
        <v/>
      </c>
      <c r="BN63" s="31" t="str">
        <f>IF(COUNTIFS('Tracking - SPRI - Technical Doc'!$F63:$I63,BN$2),"x","")</f>
        <v/>
      </c>
      <c r="BO63" s="31" t="str">
        <f>IF(COUNTIFS('Tracking - SPRI - Technical Doc'!$F63:$I63,BO$2),"x","")</f>
        <v/>
      </c>
      <c r="BP63" s="31" t="str">
        <f>IF(COUNTIFS('Tracking - SPRI - Technical Doc'!$F63:$I63,BP$2),"x","")</f>
        <v/>
      </c>
      <c r="BQ63" s="31" t="str">
        <f>IF(COUNTIFS('Tracking - SPRI - Technical Doc'!$F63:$I63,BQ$2),"x","")</f>
        <v/>
      </c>
      <c r="BR63" s="31" t="str">
        <f>IF(COUNTIFS('Tracking - SPRI - Technical Doc'!$F63:$I63,BR$2),"x","")</f>
        <v/>
      </c>
      <c r="BS63" s="31" t="str">
        <f>IF(COUNTIFS('Tracking - SPRI - Technical Doc'!$F63:$I63,BS$2),"x","")</f>
        <v/>
      </c>
      <c r="BT63" s="31" t="str">
        <f>IF(COUNTIFS('Tracking - SPRI - Technical Doc'!$F63:$I63,BT$2),"x","")</f>
        <v/>
      </c>
    </row>
    <row r="64" spans="1:72" ht="32" customHeight="1" x14ac:dyDescent="0.15">
      <c r="A64" s="10" t="str">
        <f>'Tracking - SPRI - Technical Doc'!$B64</f>
        <v>SPRI Roof System Listing Service Program (33rd RCI Proceddings, March 2018, Mike Ennis, Ronald Reed, John Greko)</v>
      </c>
      <c r="B64" s="11" t="str">
        <f ca="1">IF(YEAR(NOW())-YEAR('Tracking - SPRI - Technical Doc'!E64)&gt;4,"x","")</f>
        <v>x</v>
      </c>
      <c r="C64" s="12" t="str">
        <f>IF('Tracking - SPRI - Technical Doc'!$C64="s","x","")</f>
        <v/>
      </c>
      <c r="D64" s="12" t="str">
        <f>IF('Tracking - SPRI - Technical Doc'!$C64="r","x","")</f>
        <v/>
      </c>
      <c r="E64" s="12" t="str">
        <f>IF('Tracking - SPRI - Technical Doc'!$C64="w","x","")</f>
        <v>x</v>
      </c>
      <c r="F64" s="12" t="str">
        <f>IF('Tracking - SPRI - Technical Doc'!$C64="b","x","")</f>
        <v/>
      </c>
      <c r="G64" s="12" t="str">
        <f>IF('Tracking - SPRI - Technical Doc'!$C64="p","x","")</f>
        <v/>
      </c>
      <c r="H64" s="12" t="str">
        <f>IF('Tracking - SPRI - Technical Doc'!$C64="a","x","")</f>
        <v/>
      </c>
      <c r="I64" s="30" t="str">
        <f>IF(COUNTIFS('Tracking - SPRI - Technical Doc'!$F64:$I64,I$2),"x","")</f>
        <v/>
      </c>
      <c r="J64" s="30" t="str">
        <f>IF(COUNTIFS('Tracking - SPRI - Technical Doc'!$F64:$I64,J$2),"x","")</f>
        <v/>
      </c>
      <c r="K64" s="30" t="str">
        <f>IF(COUNTIFS('Tracking - SPRI - Technical Doc'!$F64:$I64,K$2),"x","")</f>
        <v/>
      </c>
      <c r="L64" s="30" t="str">
        <f>IF(COUNTIFS('Tracking - SPRI - Technical Doc'!$F64:$I64,L$2),"x","")</f>
        <v>x</v>
      </c>
      <c r="M64" s="30" t="str">
        <f>IF(COUNTIFS('Tracking - SPRI - Technical Doc'!$F64:$I64,M$2),"x","")</f>
        <v/>
      </c>
      <c r="N64" s="30" t="str">
        <f>IF(COUNTIFS('Tracking - SPRI - Technical Doc'!$F64:$I64,N$2),"x","")</f>
        <v/>
      </c>
      <c r="O64" s="30" t="str">
        <f>IF(COUNTIFS('Tracking - SPRI - Technical Doc'!$F64:$I64,O$2),"x","")</f>
        <v>x</v>
      </c>
      <c r="P64" s="30" t="str">
        <f>IF(COUNTIFS('Tracking - SPRI - Technical Doc'!$F64:$I64,P$2),"x","")</f>
        <v/>
      </c>
      <c r="Q64" s="30" t="str">
        <f>IF(COUNTIFS('Tracking - SPRI - Technical Doc'!$F64:$I64,Q$2),"x","")</f>
        <v/>
      </c>
      <c r="R64" s="30" t="str">
        <f>IF(COUNTIFS('Tracking - SPRI - Technical Doc'!$F64:$I64,R$2),"x","")</f>
        <v/>
      </c>
      <c r="S64" s="30" t="str">
        <f>IF(COUNTIFS('Tracking - SPRI - Technical Doc'!$F64:$I64,S$2),"x","")</f>
        <v/>
      </c>
      <c r="T64" s="30" t="str">
        <f>IF(COUNTIFS('Tracking - SPRI - Technical Doc'!$F64:$I64,T$2),"x","")</f>
        <v/>
      </c>
      <c r="U64" s="30" t="str">
        <f>IF(COUNTIFS('Tracking - SPRI - Technical Doc'!$F64:$I64,U$2),"x","")</f>
        <v/>
      </c>
      <c r="V64" s="30" t="str">
        <f>IF(COUNTIFS('Tracking - SPRI - Technical Doc'!$F64:$I64,V$2),"x","")</f>
        <v/>
      </c>
      <c r="W64" s="30" t="str">
        <f>IF(COUNTIFS('Tracking - SPRI - Technical Doc'!$F64:$I64,W$2),"x","")</f>
        <v/>
      </c>
      <c r="X64" s="30" t="str">
        <f>IF(COUNTIFS('Tracking - SPRI - Technical Doc'!$F64:$I64,X$2),"x","")</f>
        <v/>
      </c>
      <c r="Y64" s="30" t="str">
        <f>IF(COUNTIFS('Tracking - SPRI - Technical Doc'!$F64:$I64,Y$2),"x","")</f>
        <v/>
      </c>
      <c r="Z64" s="30" t="str">
        <f>IF(COUNTIFS('Tracking - SPRI - Technical Doc'!$F64:$I64,Z$2),"x","")</f>
        <v/>
      </c>
      <c r="AA64" s="30" t="str">
        <f>IF(COUNTIFS('Tracking - SPRI - Technical Doc'!$F64:$I64,AA$2),"x","")</f>
        <v/>
      </c>
      <c r="AB64" s="30" t="str">
        <f>IF(COUNTIFS('Tracking - SPRI - Technical Doc'!$F64:$I64,AB$2),"x","")</f>
        <v/>
      </c>
      <c r="AC64" s="30" t="str">
        <f>IF(COUNTIFS('Tracking - SPRI - Technical Doc'!$F64:$I64,AC$2),"x","")</f>
        <v/>
      </c>
      <c r="AD64" s="30" t="str">
        <f>IF(COUNTIFS('Tracking - SPRI - Technical Doc'!$F64:$I64,AD$2),"x","")</f>
        <v/>
      </c>
      <c r="AE64" s="30" t="str">
        <f>IF(COUNTIFS('Tracking - SPRI - Technical Doc'!$F64:$I64,AE$2),"x","")</f>
        <v/>
      </c>
      <c r="AF64" s="30" t="str">
        <f>IF(COUNTIFS('Tracking - SPRI - Technical Doc'!$F64:$I64,AF$2),"x","")</f>
        <v/>
      </c>
      <c r="AG64" s="30" t="str">
        <f>IF(COUNTIFS('Tracking - SPRI - Technical Doc'!$F64:$I64,AG$2),"x","")</f>
        <v/>
      </c>
      <c r="AH64" s="30" t="str">
        <f>IF(COUNTIFS('Tracking - SPRI - Technical Doc'!$F64:$I64,AH$2),"x","")</f>
        <v/>
      </c>
      <c r="AI64" s="30" t="str">
        <f>IF(COUNTIFS('Tracking - SPRI - Technical Doc'!$F64:$I64,AI$2),"x","")</f>
        <v>x</v>
      </c>
      <c r="AJ64" s="30" t="str">
        <f>IF(COUNTIFS('Tracking - SPRI - Technical Doc'!$F64:$I64,AJ$2),"x","")</f>
        <v/>
      </c>
      <c r="AK64" s="30" t="str">
        <f>IF(COUNTIFS('Tracking - SPRI - Technical Doc'!$F64:$I64,AK$2),"x","")</f>
        <v/>
      </c>
      <c r="AL64" s="30" t="str">
        <f>IF(COUNTIFS('Tracking - SPRI - Technical Doc'!$F64:$I64,AL$2),"x","")</f>
        <v/>
      </c>
      <c r="AM64" s="30" t="str">
        <f>IF(COUNTIFS('Tracking - SPRI - Technical Doc'!$F64:$I64,AM$2),"x","")</f>
        <v/>
      </c>
      <c r="AN64" s="30" t="str">
        <f>IF(COUNTIFS('Tracking - SPRI - Technical Doc'!$F64:$I64,AN$2),"x","")</f>
        <v/>
      </c>
      <c r="AO64" s="30" t="str">
        <f>IF(COUNTIFS('Tracking - SPRI - Technical Doc'!$F64:$I64,AO$2),"x","")</f>
        <v/>
      </c>
      <c r="AP64" s="30" t="str">
        <f>IF(COUNTIFS('Tracking - SPRI - Technical Doc'!$F64:$I64,AP$2),"x","")</f>
        <v/>
      </c>
      <c r="AQ64" s="30" t="str">
        <f>IF(COUNTIFS('Tracking - SPRI - Technical Doc'!$F64:$I64,AQ$2),"x","")</f>
        <v/>
      </c>
      <c r="AR64" s="30" t="str">
        <f>IF(COUNTIFS('Tracking - SPRI - Technical Doc'!$F64:$I64,AR$2),"x","")</f>
        <v/>
      </c>
      <c r="AS64" s="30" t="str">
        <f>IF(COUNTIFS('Tracking - SPRI - Technical Doc'!$F64:$I64,AS$2),"x","")</f>
        <v/>
      </c>
      <c r="AT64" s="30" t="str">
        <f>IF(COUNTIFS('Tracking - SPRI - Technical Doc'!$F64:$I64,AT$2),"x","")</f>
        <v/>
      </c>
      <c r="AU64" s="30" t="str">
        <f>IF(COUNTIFS('Tracking - SPRI - Technical Doc'!$F64:$I64,AU$2),"x","")</f>
        <v/>
      </c>
      <c r="AV64" s="31" t="str">
        <f>IF(COUNTIFS('Tracking - SPRI - Technical Doc'!$F64:$I64,AV$2),"x","")</f>
        <v/>
      </c>
      <c r="AW64" s="31" t="str">
        <f>IF(COUNTIFS('Tracking - SPRI - Technical Doc'!$F64:$I64,AW$2),"x","")</f>
        <v/>
      </c>
      <c r="AX64" s="31" t="str">
        <f>IF(COUNTIFS('Tracking - SPRI - Technical Doc'!$F64:$I64,AX$2),"x","")</f>
        <v/>
      </c>
      <c r="AY64" s="31" t="str">
        <f>IF(COUNTIFS('Tracking - SPRI - Technical Doc'!$F64:$I64,AY$2),"x","")</f>
        <v/>
      </c>
      <c r="AZ64" s="31" t="str">
        <f>IF(COUNTIFS('Tracking - SPRI - Technical Doc'!$F64:$I64,AZ$2),"x","")</f>
        <v/>
      </c>
      <c r="BA64" s="31" t="str">
        <f>IF(COUNTIFS('Tracking - SPRI - Technical Doc'!$F64:$I64,BA$2),"x","")</f>
        <v/>
      </c>
      <c r="BB64" s="31" t="str">
        <f>IF(COUNTIFS('Tracking - SPRI - Technical Doc'!$F64:$I64,BB$2),"x","")</f>
        <v/>
      </c>
      <c r="BC64" s="31" t="str">
        <f>IF(COUNTIFS('Tracking - SPRI - Technical Doc'!$F64:$I64,BC$2),"x","")</f>
        <v/>
      </c>
      <c r="BD64" s="31" t="str">
        <f>IF(COUNTIFS('Tracking - SPRI - Technical Doc'!$F64:$I64,BD$2),"x","")</f>
        <v/>
      </c>
      <c r="BE64" s="31" t="str">
        <f>IF(COUNTIFS('Tracking - SPRI - Technical Doc'!$F64:$I64,BE$2),"x","")</f>
        <v/>
      </c>
      <c r="BF64" s="31" t="str">
        <f>IF(COUNTIFS('Tracking - SPRI - Technical Doc'!$F64:$I64,BF$2),"x","")</f>
        <v/>
      </c>
      <c r="BG64" s="31" t="str">
        <f>IF(COUNTIFS('Tracking - SPRI - Technical Doc'!$F64:$I64,BG$2),"x","")</f>
        <v/>
      </c>
      <c r="BH64" s="31" t="str">
        <f>IF(COUNTIFS('Tracking - SPRI - Technical Doc'!$F64:$I64,BH$2),"x","")</f>
        <v/>
      </c>
      <c r="BI64" s="31" t="str">
        <f>IF(COUNTIFS('Tracking - SPRI - Technical Doc'!$F64:$I64,BI$2),"x","")</f>
        <v/>
      </c>
      <c r="BJ64" s="31" t="str">
        <f>IF(COUNTIFS('Tracking - SPRI - Technical Doc'!$F64:$I64,BJ$2),"x","")</f>
        <v/>
      </c>
      <c r="BK64" s="31" t="str">
        <f>IF(COUNTIFS('Tracking - SPRI - Technical Doc'!$F64:$I64,BK$2),"x","")</f>
        <v/>
      </c>
      <c r="BL64" s="31" t="str">
        <f>IF(COUNTIFS('Tracking - SPRI - Technical Doc'!$F64:$I64,BL$2),"x","")</f>
        <v/>
      </c>
      <c r="BM64" s="31" t="str">
        <f>IF(COUNTIFS('Tracking - SPRI - Technical Doc'!$F64:$I64,BM$2),"x","")</f>
        <v/>
      </c>
      <c r="BN64" s="31" t="str">
        <f>IF(COUNTIFS('Tracking - SPRI - Technical Doc'!$F64:$I64,BN$2),"x","")</f>
        <v/>
      </c>
      <c r="BO64" s="31" t="str">
        <f>IF(COUNTIFS('Tracking - SPRI - Technical Doc'!$F64:$I64,BO$2),"x","")</f>
        <v/>
      </c>
      <c r="BP64" s="31" t="str">
        <f>IF(COUNTIFS('Tracking - SPRI - Technical Doc'!$F64:$I64,BP$2),"x","")</f>
        <v/>
      </c>
      <c r="BQ64" s="31" t="str">
        <f>IF(COUNTIFS('Tracking - SPRI - Technical Doc'!$F64:$I64,BQ$2),"x","")</f>
        <v/>
      </c>
      <c r="BR64" s="31" t="str">
        <f>IF(COUNTIFS('Tracking - SPRI - Technical Doc'!$F64:$I64,BR$2),"x","")</f>
        <v/>
      </c>
      <c r="BS64" s="31" t="str">
        <f>IF(COUNTIFS('Tracking - SPRI - Technical Doc'!$F64:$I64,BS$2),"x","")</f>
        <v/>
      </c>
      <c r="BT64" s="31" t="str">
        <f>IF(COUNTIFS('Tracking - SPRI - Technical Doc'!$F64:$I64,BT$2),"x","")</f>
        <v/>
      </c>
    </row>
    <row r="65" spans="1:72" ht="32" customHeight="1" x14ac:dyDescent="0.15">
      <c r="A65" s="10" t="str">
        <f>'Tracking - SPRI - Technical Doc'!$B65</f>
        <v>Construction-Generated Moisure: Limiting Its Effects on Low-Slope Roofing Systems (Interface, January 2009, SPRI)</v>
      </c>
      <c r="B65" s="11" t="str">
        <f ca="1">IF(YEAR(NOW())-YEAR('Tracking - SPRI - Technical Doc'!E65)&gt;4,"x","")</f>
        <v>x</v>
      </c>
      <c r="C65" s="12" t="str">
        <f>IF('Tracking - SPRI - Technical Doc'!$C65="s","x","")</f>
        <v/>
      </c>
      <c r="D65" s="12" t="str">
        <f>IF('Tracking - SPRI - Technical Doc'!$C65="r","x","")</f>
        <v/>
      </c>
      <c r="E65" s="12" t="str">
        <f>IF('Tracking - SPRI - Technical Doc'!$C65="w","x","")</f>
        <v/>
      </c>
      <c r="F65" s="12" t="str">
        <f>IF('Tracking - SPRI - Technical Doc'!$C65="b","x","")</f>
        <v/>
      </c>
      <c r="G65" s="12" t="str">
        <f>IF('Tracking - SPRI - Technical Doc'!$C65="p","x","")</f>
        <v/>
      </c>
      <c r="H65" s="12" t="str">
        <f>IF('Tracking - SPRI - Technical Doc'!$C65="a","x","")</f>
        <v>x</v>
      </c>
      <c r="I65" s="30" t="str">
        <f>IF(COUNTIFS('Tracking - SPRI - Technical Doc'!$F65:$I65,I$2),"x","")</f>
        <v/>
      </c>
      <c r="J65" s="30" t="str">
        <f>IF(COUNTIFS('Tracking - SPRI - Technical Doc'!$F65:$I65,J$2),"x","")</f>
        <v/>
      </c>
      <c r="K65" s="30" t="str">
        <f>IF(COUNTIFS('Tracking - SPRI - Technical Doc'!$F65:$I65,K$2),"x","")</f>
        <v/>
      </c>
      <c r="L65" s="30" t="str">
        <f>IF(COUNTIFS('Tracking - SPRI - Technical Doc'!$F65:$I65,L$2),"x","")</f>
        <v/>
      </c>
      <c r="M65" s="30" t="str">
        <f>IF(COUNTIFS('Tracking - SPRI - Technical Doc'!$F65:$I65,M$2),"x","")</f>
        <v/>
      </c>
      <c r="N65" s="30" t="str">
        <f>IF(COUNTIFS('Tracking - SPRI - Technical Doc'!$F65:$I65,N$2),"x","")</f>
        <v/>
      </c>
      <c r="O65" s="30" t="str">
        <f>IF(COUNTIFS('Tracking - SPRI - Technical Doc'!$F65:$I65,O$2),"x","")</f>
        <v/>
      </c>
      <c r="P65" s="30" t="str">
        <f>IF(COUNTIFS('Tracking - SPRI - Technical Doc'!$F65:$I65,P$2),"x","")</f>
        <v/>
      </c>
      <c r="Q65" s="30" t="str">
        <f>IF(COUNTIFS('Tracking - SPRI - Technical Doc'!$F65:$I65,Q$2),"x","")</f>
        <v/>
      </c>
      <c r="R65" s="30" t="str">
        <f>IF(COUNTIFS('Tracking - SPRI - Technical Doc'!$F65:$I65,R$2),"x","")</f>
        <v/>
      </c>
      <c r="S65" s="30" t="str">
        <f>IF(COUNTIFS('Tracking - SPRI - Technical Doc'!$F65:$I65,S$2),"x","")</f>
        <v/>
      </c>
      <c r="T65" s="30" t="str">
        <f>IF(COUNTIFS('Tracking - SPRI - Technical Doc'!$F65:$I65,T$2),"x","")</f>
        <v/>
      </c>
      <c r="U65" s="30" t="str">
        <f>IF(COUNTIFS('Tracking - SPRI - Technical Doc'!$F65:$I65,U$2),"x","")</f>
        <v/>
      </c>
      <c r="V65" s="30" t="str">
        <f>IF(COUNTIFS('Tracking - SPRI - Technical Doc'!$F65:$I65,V$2),"x","")</f>
        <v/>
      </c>
      <c r="W65" s="30" t="str">
        <f>IF(COUNTIFS('Tracking - SPRI - Technical Doc'!$F65:$I65,W$2),"x","")</f>
        <v/>
      </c>
      <c r="X65" s="30" t="str">
        <f>IF(COUNTIFS('Tracking - SPRI - Technical Doc'!$F65:$I65,X$2),"x","")</f>
        <v/>
      </c>
      <c r="Y65" s="30" t="str">
        <f>IF(COUNTIFS('Tracking - SPRI - Technical Doc'!$F65:$I65,Y$2),"x","")</f>
        <v/>
      </c>
      <c r="Z65" s="30" t="str">
        <f>IF(COUNTIFS('Tracking - SPRI - Technical Doc'!$F65:$I65,Z$2),"x","")</f>
        <v/>
      </c>
      <c r="AA65" s="30" t="str">
        <f>IF(COUNTIFS('Tracking - SPRI - Technical Doc'!$F65:$I65,AA$2),"x","")</f>
        <v/>
      </c>
      <c r="AB65" s="30" t="str">
        <f>IF(COUNTIFS('Tracking - SPRI - Technical Doc'!$F65:$I65,AB$2),"x","")</f>
        <v/>
      </c>
      <c r="AC65" s="30" t="str">
        <f>IF(COUNTIFS('Tracking - SPRI - Technical Doc'!$F65:$I65,AC$2),"x","")</f>
        <v>x</v>
      </c>
      <c r="AD65" s="30" t="str">
        <f>IF(COUNTIFS('Tracking - SPRI - Technical Doc'!$F65:$I65,AD$2),"x","")</f>
        <v/>
      </c>
      <c r="AE65" s="30" t="str">
        <f>IF(COUNTIFS('Tracking - SPRI - Technical Doc'!$F65:$I65,AE$2),"x","")</f>
        <v/>
      </c>
      <c r="AF65" s="30" t="str">
        <f>IF(COUNTIFS('Tracking - SPRI - Technical Doc'!$F65:$I65,AF$2),"x","")</f>
        <v/>
      </c>
      <c r="AG65" s="30" t="str">
        <f>IF(COUNTIFS('Tracking - SPRI - Technical Doc'!$F65:$I65,AG$2),"x","")</f>
        <v/>
      </c>
      <c r="AH65" s="30" t="str">
        <f>IF(COUNTIFS('Tracking - SPRI - Technical Doc'!$F65:$I65,AH$2),"x","")</f>
        <v/>
      </c>
      <c r="AI65" s="30" t="str">
        <f>IF(COUNTIFS('Tracking - SPRI - Technical Doc'!$F65:$I65,AI$2),"x","")</f>
        <v>x</v>
      </c>
      <c r="AJ65" s="30" t="str">
        <f>IF(COUNTIFS('Tracking - SPRI - Technical Doc'!$F65:$I65,AJ$2),"x","")</f>
        <v/>
      </c>
      <c r="AK65" s="30" t="str">
        <f>IF(COUNTIFS('Tracking - SPRI - Technical Doc'!$F65:$I65,AK$2),"x","")</f>
        <v/>
      </c>
      <c r="AL65" s="30" t="str">
        <f>IF(COUNTIFS('Tracking - SPRI - Technical Doc'!$F65:$I65,AL$2),"x","")</f>
        <v/>
      </c>
      <c r="AM65" s="30" t="str">
        <f>IF(COUNTIFS('Tracking - SPRI - Technical Doc'!$F65:$I65,AM$2),"x","")</f>
        <v/>
      </c>
      <c r="AN65" s="30" t="str">
        <f>IF(COUNTIFS('Tracking - SPRI - Technical Doc'!$F65:$I65,AN$2),"x","")</f>
        <v/>
      </c>
      <c r="AO65" s="30" t="str">
        <f>IF(COUNTIFS('Tracking - SPRI - Technical Doc'!$F65:$I65,AO$2),"x","")</f>
        <v/>
      </c>
      <c r="AP65" s="30" t="str">
        <f>IF(COUNTIFS('Tracking - SPRI - Technical Doc'!$F65:$I65,AP$2),"x","")</f>
        <v/>
      </c>
      <c r="AQ65" s="30" t="str">
        <f>IF(COUNTIFS('Tracking - SPRI - Technical Doc'!$F65:$I65,AQ$2),"x","")</f>
        <v/>
      </c>
      <c r="AR65" s="30" t="str">
        <f>IF(COUNTIFS('Tracking - SPRI - Technical Doc'!$F65:$I65,AR$2),"x","")</f>
        <v/>
      </c>
      <c r="AS65" s="30" t="str">
        <f>IF(COUNTIFS('Tracking - SPRI - Technical Doc'!$F65:$I65,AS$2),"x","")</f>
        <v/>
      </c>
      <c r="AT65" s="30" t="str">
        <f>IF(COUNTIFS('Tracking - SPRI - Technical Doc'!$F65:$I65,AT$2),"x","")</f>
        <v/>
      </c>
      <c r="AU65" s="30" t="str">
        <f>IF(COUNTIFS('Tracking - SPRI - Technical Doc'!$F65:$I65,AU$2),"x","")</f>
        <v/>
      </c>
      <c r="AV65" s="31" t="str">
        <f>IF(COUNTIFS('Tracking - SPRI - Technical Doc'!$F65:$I65,AV$2),"x","")</f>
        <v/>
      </c>
      <c r="AW65" s="31" t="str">
        <f>IF(COUNTIFS('Tracking - SPRI - Technical Doc'!$F65:$I65,AW$2),"x","")</f>
        <v/>
      </c>
      <c r="AX65" s="31" t="str">
        <f>IF(COUNTIFS('Tracking - SPRI - Technical Doc'!$F65:$I65,AX$2),"x","")</f>
        <v/>
      </c>
      <c r="AY65" s="31" t="str">
        <f>IF(COUNTIFS('Tracking - SPRI - Technical Doc'!$F65:$I65,AY$2),"x","")</f>
        <v/>
      </c>
      <c r="AZ65" s="31" t="str">
        <f>IF(COUNTIFS('Tracking - SPRI - Technical Doc'!$F65:$I65,AZ$2),"x","")</f>
        <v/>
      </c>
      <c r="BA65" s="31" t="str">
        <f>IF(COUNTIFS('Tracking - SPRI - Technical Doc'!$F65:$I65,BA$2),"x","")</f>
        <v/>
      </c>
      <c r="BB65" s="31" t="str">
        <f>IF(COUNTIFS('Tracking - SPRI - Technical Doc'!$F65:$I65,BB$2),"x","")</f>
        <v/>
      </c>
      <c r="BC65" s="31" t="str">
        <f>IF(COUNTIFS('Tracking - SPRI - Technical Doc'!$F65:$I65,BC$2),"x","")</f>
        <v/>
      </c>
      <c r="BD65" s="31" t="str">
        <f>IF(COUNTIFS('Tracking - SPRI - Technical Doc'!$F65:$I65,BD$2),"x","")</f>
        <v/>
      </c>
      <c r="BE65" s="31" t="str">
        <f>IF(COUNTIFS('Tracking - SPRI - Technical Doc'!$F65:$I65,BE$2),"x","")</f>
        <v/>
      </c>
      <c r="BF65" s="31" t="str">
        <f>IF(COUNTIFS('Tracking - SPRI - Technical Doc'!$F65:$I65,BF$2),"x","")</f>
        <v/>
      </c>
      <c r="BG65" s="31" t="str">
        <f>IF(COUNTIFS('Tracking - SPRI - Technical Doc'!$F65:$I65,BG$2),"x","")</f>
        <v/>
      </c>
      <c r="BH65" s="31" t="str">
        <f>IF(COUNTIFS('Tracking - SPRI - Technical Doc'!$F65:$I65,BH$2),"x","")</f>
        <v/>
      </c>
      <c r="BI65" s="31" t="str">
        <f>IF(COUNTIFS('Tracking - SPRI - Technical Doc'!$F65:$I65,BI$2),"x","")</f>
        <v/>
      </c>
      <c r="BJ65" s="31" t="str">
        <f>IF(COUNTIFS('Tracking - SPRI - Technical Doc'!$F65:$I65,BJ$2),"x","")</f>
        <v/>
      </c>
      <c r="BK65" s="31" t="str">
        <f>IF(COUNTIFS('Tracking - SPRI - Technical Doc'!$F65:$I65,BK$2),"x","")</f>
        <v/>
      </c>
      <c r="BL65" s="31" t="str">
        <f>IF(COUNTIFS('Tracking - SPRI - Technical Doc'!$F65:$I65,BL$2),"x","")</f>
        <v/>
      </c>
      <c r="BM65" s="31" t="str">
        <f>IF(COUNTIFS('Tracking - SPRI - Technical Doc'!$F65:$I65,BM$2),"x","")</f>
        <v/>
      </c>
      <c r="BN65" s="31" t="str">
        <f>IF(COUNTIFS('Tracking - SPRI - Technical Doc'!$F65:$I65,BN$2),"x","")</f>
        <v/>
      </c>
      <c r="BO65" s="31" t="str">
        <f>IF(COUNTIFS('Tracking - SPRI - Technical Doc'!$F65:$I65,BO$2),"x","")</f>
        <v/>
      </c>
      <c r="BP65" s="31" t="str">
        <f>IF(COUNTIFS('Tracking - SPRI - Technical Doc'!$F65:$I65,BP$2),"x","")</f>
        <v/>
      </c>
      <c r="BQ65" s="31" t="str">
        <f>IF(COUNTIFS('Tracking - SPRI - Technical Doc'!$F65:$I65,BQ$2),"x","")</f>
        <v/>
      </c>
      <c r="BR65" s="31" t="str">
        <f>IF(COUNTIFS('Tracking - SPRI - Technical Doc'!$F65:$I65,BR$2),"x","")</f>
        <v/>
      </c>
      <c r="BS65" s="31" t="str">
        <f>IF(COUNTIFS('Tracking - SPRI - Technical Doc'!$F65:$I65,BS$2),"x","")</f>
        <v/>
      </c>
      <c r="BT65" s="31" t="str">
        <f>IF(COUNTIFS('Tracking - SPRI - Technical Doc'!$F65:$I65,BT$2),"x","")</f>
        <v/>
      </c>
    </row>
    <row r="66" spans="1:72" ht="44" customHeight="1" x14ac:dyDescent="0.15">
      <c r="A66" s="10" t="str">
        <f>'Tracking - SPRI - Technical Doc'!$B66</f>
        <v>Tearing Off the Foam Plastic Insualtion May be Unnecessary: The History of SPRI’s Re-cover Subcommittee Activities (Interface, July 2004, Mike Blanchette, Richard Roe)</v>
      </c>
      <c r="B66" s="11" t="str">
        <f ca="1">IF(YEAR(NOW())-YEAR('Tracking - SPRI - Technical Doc'!E66)&gt;4,"x","")</f>
        <v>x</v>
      </c>
      <c r="C66" s="12" t="str">
        <f>IF('Tracking - SPRI - Technical Doc'!$C66="s","x","")</f>
        <v/>
      </c>
      <c r="D66" s="12" t="str">
        <f>IF('Tracking - SPRI - Technical Doc'!$C66="r","x","")</f>
        <v/>
      </c>
      <c r="E66" s="12" t="str">
        <f>IF('Tracking - SPRI - Technical Doc'!$C66="w","x","")</f>
        <v/>
      </c>
      <c r="F66" s="12" t="str">
        <f>IF('Tracking - SPRI - Technical Doc'!$C66="b","x","")</f>
        <v/>
      </c>
      <c r="G66" s="12" t="str">
        <f>IF('Tracking - SPRI - Technical Doc'!$C66="p","x","")</f>
        <v/>
      </c>
      <c r="H66" s="12" t="str">
        <f>IF('Tracking - SPRI - Technical Doc'!$C66="a","x","")</f>
        <v>x</v>
      </c>
      <c r="I66" s="30" t="str">
        <f>IF(COUNTIFS('Tracking - SPRI - Technical Doc'!$F66:$I66,I$2),"x","")</f>
        <v/>
      </c>
      <c r="J66" s="30" t="str">
        <f>IF(COUNTIFS('Tracking - SPRI - Technical Doc'!$F66:$I66,J$2),"x","")</f>
        <v/>
      </c>
      <c r="K66" s="30" t="str">
        <f>IF(COUNTIFS('Tracking - SPRI - Technical Doc'!$F66:$I66,K$2),"x","")</f>
        <v/>
      </c>
      <c r="L66" s="30" t="str">
        <f>IF(COUNTIFS('Tracking - SPRI - Technical Doc'!$F66:$I66,L$2),"x","")</f>
        <v>x</v>
      </c>
      <c r="M66" s="30" t="str">
        <f>IF(COUNTIFS('Tracking - SPRI - Technical Doc'!$F66:$I66,M$2),"x","")</f>
        <v/>
      </c>
      <c r="N66" s="30" t="str">
        <f>IF(COUNTIFS('Tracking - SPRI - Technical Doc'!$F66:$I66,N$2),"x","")</f>
        <v/>
      </c>
      <c r="O66" s="30" t="str">
        <f>IF(COUNTIFS('Tracking - SPRI - Technical Doc'!$F66:$I66,O$2),"x","")</f>
        <v/>
      </c>
      <c r="P66" s="30" t="str">
        <f>IF(COUNTIFS('Tracking - SPRI - Technical Doc'!$F66:$I66,P$2),"x","")</f>
        <v/>
      </c>
      <c r="Q66" s="30" t="str">
        <f>IF(COUNTIFS('Tracking - SPRI - Technical Doc'!$F66:$I66,Q$2),"x","")</f>
        <v/>
      </c>
      <c r="R66" s="30" t="str">
        <f>IF(COUNTIFS('Tracking - SPRI - Technical Doc'!$F66:$I66,R$2),"x","")</f>
        <v/>
      </c>
      <c r="S66" s="30" t="str">
        <f>IF(COUNTIFS('Tracking - SPRI - Technical Doc'!$F66:$I66,S$2),"x","")</f>
        <v/>
      </c>
      <c r="T66" s="30" t="str">
        <f>IF(COUNTIFS('Tracking - SPRI - Technical Doc'!$F66:$I66,T$2),"x","")</f>
        <v/>
      </c>
      <c r="U66" s="30" t="str">
        <f>IF(COUNTIFS('Tracking - SPRI - Technical Doc'!$F66:$I66,U$2),"x","")</f>
        <v/>
      </c>
      <c r="V66" s="30" t="str">
        <f>IF(COUNTIFS('Tracking - SPRI - Technical Doc'!$F66:$I66,V$2),"x","")</f>
        <v/>
      </c>
      <c r="W66" s="30" t="str">
        <f>IF(COUNTIFS('Tracking - SPRI - Technical Doc'!$F66:$I66,W$2),"x","")</f>
        <v/>
      </c>
      <c r="X66" s="30" t="str">
        <f>IF(COUNTIFS('Tracking - SPRI - Technical Doc'!$F66:$I66,X$2),"x","")</f>
        <v/>
      </c>
      <c r="Y66" s="30" t="str">
        <f>IF(COUNTIFS('Tracking - SPRI - Technical Doc'!$F66:$I66,Y$2),"x","")</f>
        <v/>
      </c>
      <c r="Z66" s="30" t="str">
        <f>IF(COUNTIFS('Tracking - SPRI - Technical Doc'!$F66:$I66,Z$2),"x","")</f>
        <v/>
      </c>
      <c r="AA66" s="30" t="str">
        <f>IF(COUNTIFS('Tracking - SPRI - Technical Doc'!$F66:$I66,AA$2),"x","")</f>
        <v/>
      </c>
      <c r="AB66" s="30" t="str">
        <f>IF(COUNTIFS('Tracking - SPRI - Technical Doc'!$F66:$I66,AB$2),"x","")</f>
        <v/>
      </c>
      <c r="AC66" s="30" t="str">
        <f>IF(COUNTIFS('Tracking - SPRI - Technical Doc'!$F66:$I66,AC$2),"x","")</f>
        <v/>
      </c>
      <c r="AD66" s="30" t="str">
        <f>IF(COUNTIFS('Tracking - SPRI - Technical Doc'!$F66:$I66,AD$2),"x","")</f>
        <v/>
      </c>
      <c r="AE66" s="30" t="str">
        <f>IF(COUNTIFS('Tracking - SPRI - Technical Doc'!$F66:$I66,AE$2),"x","")</f>
        <v/>
      </c>
      <c r="AF66" s="30" t="str">
        <f>IF(COUNTIFS('Tracking - SPRI - Technical Doc'!$F66:$I66,AF$2),"x","")</f>
        <v/>
      </c>
      <c r="AG66" s="30" t="str">
        <f>IF(COUNTIFS('Tracking - SPRI - Technical Doc'!$F66:$I66,AG$2),"x","")</f>
        <v/>
      </c>
      <c r="AH66" s="30" t="str">
        <f>IF(COUNTIFS('Tracking - SPRI - Technical Doc'!$F66:$I66,AH$2),"x","")</f>
        <v>x</v>
      </c>
      <c r="AI66" s="30" t="str">
        <f>IF(COUNTIFS('Tracking - SPRI - Technical Doc'!$F66:$I66,AI$2),"x","")</f>
        <v>x</v>
      </c>
      <c r="AJ66" s="30" t="str">
        <f>IF(COUNTIFS('Tracking - SPRI - Technical Doc'!$F66:$I66,AJ$2),"x","")</f>
        <v/>
      </c>
      <c r="AK66" s="30" t="str">
        <f>IF(COUNTIFS('Tracking - SPRI - Technical Doc'!$F66:$I66,AK$2),"x","")</f>
        <v/>
      </c>
      <c r="AL66" s="30" t="str">
        <f>IF(COUNTIFS('Tracking - SPRI - Technical Doc'!$F66:$I66,AL$2),"x","")</f>
        <v/>
      </c>
      <c r="AM66" s="30" t="str">
        <f>IF(COUNTIFS('Tracking - SPRI - Technical Doc'!$F66:$I66,AM$2),"x","")</f>
        <v/>
      </c>
      <c r="AN66" s="30" t="str">
        <f>IF(COUNTIFS('Tracking - SPRI - Technical Doc'!$F66:$I66,AN$2),"x","")</f>
        <v/>
      </c>
      <c r="AO66" s="30" t="str">
        <f>IF(COUNTIFS('Tracking - SPRI - Technical Doc'!$F66:$I66,AO$2),"x","")</f>
        <v/>
      </c>
      <c r="AP66" s="30" t="str">
        <f>IF(COUNTIFS('Tracking - SPRI - Technical Doc'!$F66:$I66,AP$2),"x","")</f>
        <v/>
      </c>
      <c r="AQ66" s="30" t="str">
        <f>IF(COUNTIFS('Tracking - SPRI - Technical Doc'!$F66:$I66,AQ$2),"x","")</f>
        <v/>
      </c>
      <c r="AR66" s="30" t="str">
        <f>IF(COUNTIFS('Tracking - SPRI - Technical Doc'!$F66:$I66,AR$2),"x","")</f>
        <v/>
      </c>
      <c r="AS66" s="30" t="str">
        <f>IF(COUNTIFS('Tracking - SPRI - Technical Doc'!$F66:$I66,AS$2),"x","")</f>
        <v/>
      </c>
      <c r="AT66" s="30" t="str">
        <f>IF(COUNTIFS('Tracking - SPRI - Technical Doc'!$F66:$I66,AT$2),"x","")</f>
        <v/>
      </c>
      <c r="AU66" s="30" t="str">
        <f>IF(COUNTIFS('Tracking - SPRI - Technical Doc'!$F66:$I66,AU$2),"x","")</f>
        <v/>
      </c>
      <c r="AV66" s="31" t="str">
        <f>IF(COUNTIFS('Tracking - SPRI - Technical Doc'!$F66:$I66,AV$2),"x","")</f>
        <v/>
      </c>
      <c r="AW66" s="31" t="str">
        <f>IF(COUNTIFS('Tracking - SPRI - Technical Doc'!$F66:$I66,AW$2),"x","")</f>
        <v/>
      </c>
      <c r="AX66" s="31" t="str">
        <f>IF(COUNTIFS('Tracking - SPRI - Technical Doc'!$F66:$I66,AX$2),"x","")</f>
        <v/>
      </c>
      <c r="AY66" s="31" t="str">
        <f>IF(COUNTIFS('Tracking - SPRI - Technical Doc'!$F66:$I66,AY$2),"x","")</f>
        <v/>
      </c>
      <c r="AZ66" s="31" t="str">
        <f>IF(COUNTIFS('Tracking - SPRI - Technical Doc'!$F66:$I66,AZ$2),"x","")</f>
        <v/>
      </c>
      <c r="BA66" s="31" t="str">
        <f>IF(COUNTIFS('Tracking - SPRI - Technical Doc'!$F66:$I66,BA$2),"x","")</f>
        <v/>
      </c>
      <c r="BB66" s="31" t="str">
        <f>IF(COUNTIFS('Tracking - SPRI - Technical Doc'!$F66:$I66,BB$2),"x","")</f>
        <v/>
      </c>
      <c r="BC66" s="31" t="str">
        <f>IF(COUNTIFS('Tracking - SPRI - Technical Doc'!$F66:$I66,BC$2),"x","")</f>
        <v/>
      </c>
      <c r="BD66" s="31" t="str">
        <f>IF(COUNTIFS('Tracking - SPRI - Technical Doc'!$F66:$I66,BD$2),"x","")</f>
        <v/>
      </c>
      <c r="BE66" s="31" t="str">
        <f>IF(COUNTIFS('Tracking - SPRI - Technical Doc'!$F66:$I66,BE$2),"x","")</f>
        <v/>
      </c>
      <c r="BF66" s="31" t="str">
        <f>IF(COUNTIFS('Tracking - SPRI - Technical Doc'!$F66:$I66,BF$2),"x","")</f>
        <v/>
      </c>
      <c r="BG66" s="31" t="str">
        <f>IF(COUNTIFS('Tracking - SPRI - Technical Doc'!$F66:$I66,BG$2),"x","")</f>
        <v/>
      </c>
      <c r="BH66" s="31" t="str">
        <f>IF(COUNTIFS('Tracking - SPRI - Technical Doc'!$F66:$I66,BH$2),"x","")</f>
        <v/>
      </c>
      <c r="BI66" s="31" t="str">
        <f>IF(COUNTIFS('Tracking - SPRI - Technical Doc'!$F66:$I66,BI$2),"x","")</f>
        <v/>
      </c>
      <c r="BJ66" s="31" t="str">
        <f>IF(COUNTIFS('Tracking - SPRI - Technical Doc'!$F66:$I66,BJ$2),"x","")</f>
        <v/>
      </c>
      <c r="BK66" s="31" t="str">
        <f>IF(COUNTIFS('Tracking - SPRI - Technical Doc'!$F66:$I66,BK$2),"x","")</f>
        <v/>
      </c>
      <c r="BL66" s="31" t="str">
        <f>IF(COUNTIFS('Tracking - SPRI - Technical Doc'!$F66:$I66,BL$2),"x","")</f>
        <v/>
      </c>
      <c r="BM66" s="31" t="str">
        <f>IF(COUNTIFS('Tracking - SPRI - Technical Doc'!$F66:$I66,BM$2),"x","")</f>
        <v/>
      </c>
      <c r="BN66" s="31" t="str">
        <f>IF(COUNTIFS('Tracking - SPRI - Technical Doc'!$F66:$I66,BN$2),"x","")</f>
        <v/>
      </c>
      <c r="BO66" s="31" t="str">
        <f>IF(COUNTIFS('Tracking - SPRI - Technical Doc'!$F66:$I66,BO$2),"x","")</f>
        <v/>
      </c>
      <c r="BP66" s="31" t="str">
        <f>IF(COUNTIFS('Tracking - SPRI - Technical Doc'!$F66:$I66,BP$2),"x","")</f>
        <v/>
      </c>
      <c r="BQ66" s="31" t="str">
        <f>IF(COUNTIFS('Tracking - SPRI - Technical Doc'!$F66:$I66,BQ$2),"x","")</f>
        <v/>
      </c>
      <c r="BR66" s="31" t="str">
        <f>IF(COUNTIFS('Tracking - SPRI - Technical Doc'!$F66:$I66,BR$2),"x","")</f>
        <v/>
      </c>
      <c r="BS66" s="31" t="str">
        <f>IF(COUNTIFS('Tracking - SPRI - Technical Doc'!$F66:$I66,BS$2),"x","")</f>
        <v/>
      </c>
      <c r="BT66" s="31" t="str">
        <f>IF(COUNTIFS('Tracking - SPRI - Technical Doc'!$F66:$I66,BT$2),"x","")</f>
        <v/>
      </c>
    </row>
    <row r="67" spans="1:72" ht="32" customHeight="1" x14ac:dyDescent="0.15">
      <c r="A67" s="10" t="str">
        <f>'Tracking - SPRI - Technical Doc'!$B67</f>
        <v>Include the Deck!: What You Should Know About Roofing Over Steel Decks (Interface, July 2004, SPRI’s Steek Deck Taskforce)</v>
      </c>
      <c r="B67" s="11" t="str">
        <f ca="1">IF(YEAR(NOW())-YEAR('Tracking - SPRI - Technical Doc'!E67)&gt;4,"x","")</f>
        <v>x</v>
      </c>
      <c r="C67" s="12" t="str">
        <f>IF('Tracking - SPRI - Technical Doc'!$C67="s","x","")</f>
        <v/>
      </c>
      <c r="D67" s="12" t="str">
        <f>IF('Tracking - SPRI - Technical Doc'!$C67="r","x","")</f>
        <v/>
      </c>
      <c r="E67" s="12" t="str">
        <f>IF('Tracking - SPRI - Technical Doc'!$C67="w","x","")</f>
        <v/>
      </c>
      <c r="F67" s="12" t="str">
        <f>IF('Tracking - SPRI - Technical Doc'!$C67="b","x","")</f>
        <v/>
      </c>
      <c r="G67" s="12" t="str">
        <f>IF('Tracking - SPRI - Technical Doc'!$C67="p","x","")</f>
        <v/>
      </c>
      <c r="H67" s="12" t="str">
        <f>IF('Tracking - SPRI - Technical Doc'!$C67="a","x","")</f>
        <v>x</v>
      </c>
      <c r="I67" s="30" t="str">
        <f>IF(COUNTIFS('Tracking - SPRI - Technical Doc'!$F67:$I67,I$2),"x","")</f>
        <v/>
      </c>
      <c r="J67" s="30" t="str">
        <f>IF(COUNTIFS('Tracking - SPRI - Technical Doc'!$F67:$I67,J$2),"x","")</f>
        <v/>
      </c>
      <c r="K67" s="30" t="str">
        <f>IF(COUNTIFS('Tracking - SPRI - Technical Doc'!$F67:$I67,K$2),"x","")</f>
        <v/>
      </c>
      <c r="L67" s="30" t="str">
        <f>IF(COUNTIFS('Tracking - SPRI - Technical Doc'!$F67:$I67,L$2),"x","")</f>
        <v>x</v>
      </c>
      <c r="M67" s="30" t="str">
        <f>IF(COUNTIFS('Tracking - SPRI - Technical Doc'!$F67:$I67,M$2),"x","")</f>
        <v/>
      </c>
      <c r="N67" s="30" t="str">
        <f>IF(COUNTIFS('Tracking - SPRI - Technical Doc'!$F67:$I67,N$2),"x","")</f>
        <v/>
      </c>
      <c r="O67" s="30" t="str">
        <f>IF(COUNTIFS('Tracking - SPRI - Technical Doc'!$F67:$I67,O$2),"x","")</f>
        <v/>
      </c>
      <c r="P67" s="30" t="str">
        <f>IF(COUNTIFS('Tracking - SPRI - Technical Doc'!$F67:$I67,P$2),"x","")</f>
        <v/>
      </c>
      <c r="Q67" s="30" t="str">
        <f>IF(COUNTIFS('Tracking - SPRI - Technical Doc'!$F67:$I67,Q$2),"x","")</f>
        <v/>
      </c>
      <c r="R67" s="30" t="str">
        <f>IF(COUNTIFS('Tracking - SPRI - Technical Doc'!$F67:$I67,R$2),"x","")</f>
        <v/>
      </c>
      <c r="S67" s="30" t="str">
        <f>IF(COUNTIFS('Tracking - SPRI - Technical Doc'!$F67:$I67,S$2),"x","")</f>
        <v/>
      </c>
      <c r="T67" s="30" t="str">
        <f>IF(COUNTIFS('Tracking - SPRI - Technical Doc'!$F67:$I67,T$2),"x","")</f>
        <v/>
      </c>
      <c r="U67" s="30" t="str">
        <f>IF(COUNTIFS('Tracking - SPRI - Technical Doc'!$F67:$I67,U$2),"x","")</f>
        <v/>
      </c>
      <c r="V67" s="30" t="str">
        <f>IF(COUNTIFS('Tracking - SPRI - Technical Doc'!$F67:$I67,V$2),"x","")</f>
        <v/>
      </c>
      <c r="W67" s="30" t="str">
        <f>IF(COUNTIFS('Tracking - SPRI - Technical Doc'!$F67:$I67,W$2),"x","")</f>
        <v/>
      </c>
      <c r="X67" s="30" t="str">
        <f>IF(COUNTIFS('Tracking - SPRI - Technical Doc'!$F67:$I67,X$2),"x","")</f>
        <v/>
      </c>
      <c r="Y67" s="30" t="str">
        <f>IF(COUNTIFS('Tracking - SPRI - Technical Doc'!$F67:$I67,Y$2),"x","")</f>
        <v/>
      </c>
      <c r="Z67" s="30" t="str">
        <f>IF(COUNTIFS('Tracking - SPRI - Technical Doc'!$F67:$I67,Z$2),"x","")</f>
        <v/>
      </c>
      <c r="AA67" s="30" t="str">
        <f>IF(COUNTIFS('Tracking - SPRI - Technical Doc'!$F67:$I67,AA$2),"x","")</f>
        <v/>
      </c>
      <c r="AB67" s="30" t="str">
        <f>IF(COUNTIFS('Tracking - SPRI - Technical Doc'!$F67:$I67,AB$2),"x","")</f>
        <v/>
      </c>
      <c r="AC67" s="30" t="str">
        <f>IF(COUNTIFS('Tracking - SPRI - Technical Doc'!$F67:$I67,AC$2),"x","")</f>
        <v/>
      </c>
      <c r="AD67" s="30" t="str">
        <f>IF(COUNTIFS('Tracking - SPRI - Technical Doc'!$F67:$I67,AD$2),"x","")</f>
        <v/>
      </c>
      <c r="AE67" s="30" t="str">
        <f>IF(COUNTIFS('Tracking - SPRI - Technical Doc'!$F67:$I67,AE$2),"x","")</f>
        <v/>
      </c>
      <c r="AF67" s="30" t="str">
        <f>IF(COUNTIFS('Tracking - SPRI - Technical Doc'!$F67:$I67,AF$2),"x","")</f>
        <v/>
      </c>
      <c r="AG67" s="30" t="str">
        <f>IF(COUNTIFS('Tracking - SPRI - Technical Doc'!$F67:$I67,AG$2),"x","")</f>
        <v/>
      </c>
      <c r="AH67" s="30" t="str">
        <f>IF(COUNTIFS('Tracking - SPRI - Technical Doc'!$F67:$I67,AH$2),"x","")</f>
        <v/>
      </c>
      <c r="AI67" s="30" t="str">
        <f>IF(COUNTIFS('Tracking - SPRI - Technical Doc'!$F67:$I67,AI$2),"x","")</f>
        <v/>
      </c>
      <c r="AJ67" s="30" t="str">
        <f>IF(COUNTIFS('Tracking - SPRI - Technical Doc'!$F67:$I67,AJ$2),"x","")</f>
        <v>x</v>
      </c>
      <c r="AK67" s="30" t="str">
        <f>IF(COUNTIFS('Tracking - SPRI - Technical Doc'!$F67:$I67,AK$2),"x","")</f>
        <v/>
      </c>
      <c r="AL67" s="30" t="str">
        <f>IF(COUNTIFS('Tracking - SPRI - Technical Doc'!$F67:$I67,AL$2),"x","")</f>
        <v/>
      </c>
      <c r="AM67" s="30" t="str">
        <f>IF(COUNTIFS('Tracking - SPRI - Technical Doc'!$F67:$I67,AM$2),"x","")</f>
        <v>x</v>
      </c>
      <c r="AN67" s="30" t="str">
        <f>IF(COUNTIFS('Tracking - SPRI - Technical Doc'!$F67:$I67,AN$2),"x","")</f>
        <v/>
      </c>
      <c r="AO67" s="30" t="str">
        <f>IF(COUNTIFS('Tracking - SPRI - Technical Doc'!$F67:$I67,AO$2),"x","")</f>
        <v/>
      </c>
      <c r="AP67" s="30" t="str">
        <f>IF(COUNTIFS('Tracking - SPRI - Technical Doc'!$F67:$I67,AP$2),"x","")</f>
        <v/>
      </c>
      <c r="AQ67" s="30" t="str">
        <f>IF(COUNTIFS('Tracking - SPRI - Technical Doc'!$F67:$I67,AQ$2),"x","")</f>
        <v/>
      </c>
      <c r="AR67" s="30" t="str">
        <f>IF(COUNTIFS('Tracking - SPRI - Technical Doc'!$F67:$I67,AR$2),"x","")</f>
        <v/>
      </c>
      <c r="AS67" s="30" t="str">
        <f>IF(COUNTIFS('Tracking - SPRI - Technical Doc'!$F67:$I67,AS$2),"x","")</f>
        <v/>
      </c>
      <c r="AT67" s="30" t="str">
        <f>IF(COUNTIFS('Tracking - SPRI - Technical Doc'!$F67:$I67,AT$2),"x","")</f>
        <v/>
      </c>
      <c r="AU67" s="30" t="str">
        <f>IF(COUNTIFS('Tracking - SPRI - Technical Doc'!$F67:$I67,AU$2),"x","")</f>
        <v/>
      </c>
      <c r="AV67" s="31" t="str">
        <f>IF(COUNTIFS('Tracking - SPRI - Technical Doc'!$F67:$I67,AV$2),"x","")</f>
        <v/>
      </c>
      <c r="AW67" s="31" t="str">
        <f>IF(COUNTIFS('Tracking - SPRI - Technical Doc'!$F67:$I67,AW$2),"x","")</f>
        <v/>
      </c>
      <c r="AX67" s="31" t="str">
        <f>IF(COUNTIFS('Tracking - SPRI - Technical Doc'!$F67:$I67,AX$2),"x","")</f>
        <v/>
      </c>
      <c r="AY67" s="31" t="str">
        <f>IF(COUNTIFS('Tracking - SPRI - Technical Doc'!$F67:$I67,AY$2),"x","")</f>
        <v/>
      </c>
      <c r="AZ67" s="31" t="str">
        <f>IF(COUNTIFS('Tracking - SPRI - Technical Doc'!$F67:$I67,AZ$2),"x","")</f>
        <v/>
      </c>
      <c r="BA67" s="31" t="str">
        <f>IF(COUNTIFS('Tracking - SPRI - Technical Doc'!$F67:$I67,BA$2),"x","")</f>
        <v/>
      </c>
      <c r="BB67" s="31" t="str">
        <f>IF(COUNTIFS('Tracking - SPRI - Technical Doc'!$F67:$I67,BB$2),"x","")</f>
        <v/>
      </c>
      <c r="BC67" s="31" t="str">
        <f>IF(COUNTIFS('Tracking - SPRI - Technical Doc'!$F67:$I67,BC$2),"x","")</f>
        <v/>
      </c>
      <c r="BD67" s="31" t="str">
        <f>IF(COUNTIFS('Tracking - SPRI - Technical Doc'!$F67:$I67,BD$2),"x","")</f>
        <v/>
      </c>
      <c r="BE67" s="31" t="str">
        <f>IF(COUNTIFS('Tracking - SPRI - Technical Doc'!$F67:$I67,BE$2),"x","")</f>
        <v/>
      </c>
      <c r="BF67" s="31" t="str">
        <f>IF(COUNTIFS('Tracking - SPRI - Technical Doc'!$F67:$I67,BF$2),"x","")</f>
        <v/>
      </c>
      <c r="BG67" s="31" t="str">
        <f>IF(COUNTIFS('Tracking - SPRI - Technical Doc'!$F67:$I67,BG$2),"x","")</f>
        <v/>
      </c>
      <c r="BH67" s="31" t="str">
        <f>IF(COUNTIFS('Tracking - SPRI - Technical Doc'!$F67:$I67,BH$2),"x","")</f>
        <v/>
      </c>
      <c r="BI67" s="31" t="str">
        <f>IF(COUNTIFS('Tracking - SPRI - Technical Doc'!$F67:$I67,BI$2),"x","")</f>
        <v/>
      </c>
      <c r="BJ67" s="31" t="str">
        <f>IF(COUNTIFS('Tracking - SPRI - Technical Doc'!$F67:$I67,BJ$2),"x","")</f>
        <v/>
      </c>
      <c r="BK67" s="31" t="str">
        <f>IF(COUNTIFS('Tracking - SPRI - Technical Doc'!$F67:$I67,BK$2),"x","")</f>
        <v/>
      </c>
      <c r="BL67" s="31" t="str">
        <f>IF(COUNTIFS('Tracking - SPRI - Technical Doc'!$F67:$I67,BL$2),"x","")</f>
        <v/>
      </c>
      <c r="BM67" s="31" t="str">
        <f>IF(COUNTIFS('Tracking - SPRI - Technical Doc'!$F67:$I67,BM$2),"x","")</f>
        <v/>
      </c>
      <c r="BN67" s="31" t="str">
        <f>IF(COUNTIFS('Tracking - SPRI - Technical Doc'!$F67:$I67,BN$2),"x","")</f>
        <v/>
      </c>
      <c r="BO67" s="31" t="str">
        <f>IF(COUNTIFS('Tracking - SPRI - Technical Doc'!$F67:$I67,BO$2),"x","")</f>
        <v/>
      </c>
      <c r="BP67" s="31" t="str">
        <f>IF(COUNTIFS('Tracking - SPRI - Technical Doc'!$F67:$I67,BP$2),"x","")</f>
        <v/>
      </c>
      <c r="BQ67" s="31" t="str">
        <f>IF(COUNTIFS('Tracking - SPRI - Technical Doc'!$F67:$I67,BQ$2),"x","")</f>
        <v/>
      </c>
      <c r="BR67" s="31" t="str">
        <f>IF(COUNTIFS('Tracking - SPRI - Technical Doc'!$F67:$I67,BR$2),"x","")</f>
        <v/>
      </c>
      <c r="BS67" s="31" t="str">
        <f>IF(COUNTIFS('Tracking - SPRI - Technical Doc'!$F67:$I67,BS$2),"x","")</f>
        <v/>
      </c>
      <c r="BT67" s="31" t="str">
        <f>IF(COUNTIFS('Tracking - SPRI - Technical Doc'!$F67:$I67,BT$2),"x","")</f>
        <v/>
      </c>
    </row>
    <row r="68" spans="1:72" ht="32" customHeight="1" x14ac:dyDescent="0.15">
      <c r="A68" s="10" t="str">
        <f>'Tracking - SPRI - Technical Doc'!$B68</f>
        <v>Key Roofing Standards for Consultants: Industry Groups and Code Bodies Focus on Roofing (Interface, January 2010, SPRI)</v>
      </c>
      <c r="B68" s="11" t="str">
        <f ca="1">IF(YEAR(NOW())-YEAR('Tracking - SPRI - Technical Doc'!E68)&gt;4,"x","")</f>
        <v>x</v>
      </c>
      <c r="C68" s="12" t="str">
        <f>IF('Tracking - SPRI - Technical Doc'!$C68="s","x","")</f>
        <v/>
      </c>
      <c r="D68" s="12" t="str">
        <f>IF('Tracking - SPRI - Technical Doc'!$C68="r","x","")</f>
        <v/>
      </c>
      <c r="E68" s="12" t="str">
        <f>IF('Tracking - SPRI - Technical Doc'!$C68="w","x","")</f>
        <v/>
      </c>
      <c r="F68" s="12" t="str">
        <f>IF('Tracking - SPRI - Technical Doc'!$C68="b","x","")</f>
        <v/>
      </c>
      <c r="G68" s="12" t="str">
        <f>IF('Tracking - SPRI - Technical Doc'!$C68="p","x","")</f>
        <v/>
      </c>
      <c r="H68" s="12" t="str">
        <f>IF('Tracking - SPRI - Technical Doc'!$C68="a","x","")</f>
        <v>x</v>
      </c>
      <c r="I68" s="30" t="str">
        <f>IF(COUNTIFS('Tracking - SPRI - Technical Doc'!$F68:$I68,I$2),"x","")</f>
        <v/>
      </c>
      <c r="J68" s="30" t="str">
        <f>IF(COUNTIFS('Tracking - SPRI - Technical Doc'!$F68:$I68,J$2),"x","")</f>
        <v/>
      </c>
      <c r="K68" s="30" t="str">
        <f>IF(COUNTIFS('Tracking - SPRI - Technical Doc'!$F68:$I68,K$2),"x","")</f>
        <v/>
      </c>
      <c r="L68" s="30" t="str">
        <f>IF(COUNTIFS('Tracking - SPRI - Technical Doc'!$F68:$I68,L$2),"x","")</f>
        <v>x</v>
      </c>
      <c r="M68" s="30" t="str">
        <f>IF(COUNTIFS('Tracking - SPRI - Technical Doc'!$F68:$I68,M$2),"x","")</f>
        <v/>
      </c>
      <c r="N68" s="30" t="str">
        <f>IF(COUNTIFS('Tracking - SPRI - Technical Doc'!$F68:$I68,N$2),"x","")</f>
        <v/>
      </c>
      <c r="O68" s="30" t="str">
        <f>IF(COUNTIFS('Tracking - SPRI - Technical Doc'!$F68:$I68,O$2),"x","")</f>
        <v/>
      </c>
      <c r="P68" s="30" t="str">
        <f>IF(COUNTIFS('Tracking - SPRI - Technical Doc'!$F68:$I68,P$2),"x","")</f>
        <v/>
      </c>
      <c r="Q68" s="30" t="str">
        <f>IF(COUNTIFS('Tracking - SPRI - Technical Doc'!$F68:$I68,Q$2),"x","")</f>
        <v/>
      </c>
      <c r="R68" s="30" t="str">
        <f>IF(COUNTIFS('Tracking - SPRI - Technical Doc'!$F68:$I68,R$2),"x","")</f>
        <v/>
      </c>
      <c r="S68" s="30" t="str">
        <f>IF(COUNTIFS('Tracking - SPRI - Technical Doc'!$F68:$I68,S$2),"x","")</f>
        <v/>
      </c>
      <c r="T68" s="30" t="str">
        <f>IF(COUNTIFS('Tracking - SPRI - Technical Doc'!$F68:$I68,T$2),"x","")</f>
        <v/>
      </c>
      <c r="U68" s="30" t="str">
        <f>IF(COUNTIFS('Tracking - SPRI - Technical Doc'!$F68:$I68,U$2),"x","")</f>
        <v/>
      </c>
      <c r="V68" s="30" t="str">
        <f>IF(COUNTIFS('Tracking - SPRI - Technical Doc'!$F68:$I68,V$2),"x","")</f>
        <v/>
      </c>
      <c r="W68" s="30" t="str">
        <f>IF(COUNTIFS('Tracking - SPRI - Technical Doc'!$F68:$I68,W$2),"x","")</f>
        <v/>
      </c>
      <c r="X68" s="30" t="str">
        <f>IF(COUNTIFS('Tracking - SPRI - Technical Doc'!$F68:$I68,X$2),"x","")</f>
        <v/>
      </c>
      <c r="Y68" s="30" t="str">
        <f>IF(COUNTIFS('Tracking - SPRI - Technical Doc'!$F68:$I68,Y$2),"x","")</f>
        <v/>
      </c>
      <c r="Z68" s="30" t="str">
        <f>IF(COUNTIFS('Tracking - SPRI - Technical Doc'!$F68:$I68,Z$2),"x","")</f>
        <v/>
      </c>
      <c r="AA68" s="30" t="str">
        <f>IF(COUNTIFS('Tracking - SPRI - Technical Doc'!$F68:$I68,AA$2),"x","")</f>
        <v/>
      </c>
      <c r="AB68" s="30" t="str">
        <f>IF(COUNTIFS('Tracking - SPRI - Technical Doc'!$F68:$I68,AB$2),"x","")</f>
        <v/>
      </c>
      <c r="AC68" s="30" t="str">
        <f>IF(COUNTIFS('Tracking - SPRI - Technical Doc'!$F68:$I68,AC$2),"x","")</f>
        <v/>
      </c>
      <c r="AD68" s="30" t="str">
        <f>IF(COUNTIFS('Tracking - SPRI - Technical Doc'!$F68:$I68,AD$2),"x","")</f>
        <v/>
      </c>
      <c r="AE68" s="30" t="str">
        <f>IF(COUNTIFS('Tracking - SPRI - Technical Doc'!$F68:$I68,AE$2),"x","")</f>
        <v/>
      </c>
      <c r="AF68" s="30" t="str">
        <f>IF(COUNTIFS('Tracking - SPRI - Technical Doc'!$F68:$I68,AF$2),"x","")</f>
        <v/>
      </c>
      <c r="AG68" s="30" t="str">
        <f>IF(COUNTIFS('Tracking - SPRI - Technical Doc'!$F68:$I68,AG$2),"x","")</f>
        <v/>
      </c>
      <c r="AH68" s="30" t="str">
        <f>IF(COUNTIFS('Tracking - SPRI - Technical Doc'!$F68:$I68,AH$2),"x","")</f>
        <v/>
      </c>
      <c r="AI68" s="30" t="str">
        <f>IF(COUNTIFS('Tracking - SPRI - Technical Doc'!$F68:$I68,AI$2),"x","")</f>
        <v/>
      </c>
      <c r="AJ68" s="30" t="str">
        <f>IF(COUNTIFS('Tracking - SPRI - Technical Doc'!$F68:$I68,AJ$2),"x","")</f>
        <v/>
      </c>
      <c r="AK68" s="30" t="str">
        <f>IF(COUNTIFS('Tracking - SPRI - Technical Doc'!$F68:$I68,AK$2),"x","")</f>
        <v/>
      </c>
      <c r="AL68" s="30" t="str">
        <f>IF(COUNTIFS('Tracking - SPRI - Technical Doc'!$F68:$I68,AL$2),"x","")</f>
        <v/>
      </c>
      <c r="AM68" s="30" t="str">
        <f>IF(COUNTIFS('Tracking - SPRI - Technical Doc'!$F68:$I68,AM$2),"x","")</f>
        <v>x</v>
      </c>
      <c r="AN68" s="30" t="str">
        <f>IF(COUNTIFS('Tracking - SPRI - Technical Doc'!$F68:$I68,AN$2),"x","")</f>
        <v/>
      </c>
      <c r="AO68" s="30" t="str">
        <f>IF(COUNTIFS('Tracking - SPRI - Technical Doc'!$F68:$I68,AO$2),"x","")</f>
        <v/>
      </c>
      <c r="AP68" s="30" t="str">
        <f>IF(COUNTIFS('Tracking - SPRI - Technical Doc'!$F68:$I68,AP$2),"x","")</f>
        <v/>
      </c>
      <c r="AQ68" s="30" t="str">
        <f>IF(COUNTIFS('Tracking - SPRI - Technical Doc'!$F68:$I68,AQ$2),"x","")</f>
        <v/>
      </c>
      <c r="AR68" s="30" t="str">
        <f>IF(COUNTIFS('Tracking - SPRI - Technical Doc'!$F68:$I68,AR$2),"x","")</f>
        <v/>
      </c>
      <c r="AS68" s="30" t="str">
        <f>IF(COUNTIFS('Tracking - SPRI - Technical Doc'!$F68:$I68,AS$2),"x","")</f>
        <v/>
      </c>
      <c r="AT68" s="30" t="str">
        <f>IF(COUNTIFS('Tracking - SPRI - Technical Doc'!$F68:$I68,AT$2),"x","")</f>
        <v/>
      </c>
      <c r="AU68" s="30" t="str">
        <f>IF(COUNTIFS('Tracking - SPRI - Technical Doc'!$F68:$I68,AU$2),"x","")</f>
        <v/>
      </c>
      <c r="AV68" s="31" t="str">
        <f>IF(COUNTIFS('Tracking - SPRI - Technical Doc'!$F68:$I68,AV$2),"x","")</f>
        <v/>
      </c>
      <c r="AW68" s="31" t="str">
        <f>IF(COUNTIFS('Tracking - SPRI - Technical Doc'!$F68:$I68,AW$2),"x","")</f>
        <v/>
      </c>
      <c r="AX68" s="31" t="str">
        <f>IF(COUNTIFS('Tracking - SPRI - Technical Doc'!$F68:$I68,AX$2),"x","")</f>
        <v/>
      </c>
      <c r="AY68" s="31" t="str">
        <f>IF(COUNTIFS('Tracking - SPRI - Technical Doc'!$F68:$I68,AY$2),"x","")</f>
        <v/>
      </c>
      <c r="AZ68" s="31" t="str">
        <f>IF(COUNTIFS('Tracking - SPRI - Technical Doc'!$F68:$I68,AZ$2),"x","")</f>
        <v/>
      </c>
      <c r="BA68" s="31" t="str">
        <f>IF(COUNTIFS('Tracking - SPRI - Technical Doc'!$F68:$I68,BA$2),"x","")</f>
        <v/>
      </c>
      <c r="BB68" s="31" t="str">
        <f>IF(COUNTIFS('Tracking - SPRI - Technical Doc'!$F68:$I68,BB$2),"x","")</f>
        <v/>
      </c>
      <c r="BC68" s="31" t="str">
        <f>IF(COUNTIFS('Tracking - SPRI - Technical Doc'!$F68:$I68,BC$2),"x","")</f>
        <v/>
      </c>
      <c r="BD68" s="31" t="str">
        <f>IF(COUNTIFS('Tracking - SPRI - Technical Doc'!$F68:$I68,BD$2),"x","")</f>
        <v/>
      </c>
      <c r="BE68" s="31" t="str">
        <f>IF(COUNTIFS('Tracking - SPRI - Technical Doc'!$F68:$I68,BE$2),"x","")</f>
        <v/>
      </c>
      <c r="BF68" s="31" t="str">
        <f>IF(COUNTIFS('Tracking - SPRI - Technical Doc'!$F68:$I68,BF$2),"x","")</f>
        <v/>
      </c>
      <c r="BG68" s="31" t="str">
        <f>IF(COUNTIFS('Tracking - SPRI - Technical Doc'!$F68:$I68,BG$2),"x","")</f>
        <v/>
      </c>
      <c r="BH68" s="31" t="str">
        <f>IF(COUNTIFS('Tracking - SPRI - Technical Doc'!$F68:$I68,BH$2),"x","")</f>
        <v/>
      </c>
      <c r="BI68" s="31" t="str">
        <f>IF(COUNTIFS('Tracking - SPRI - Technical Doc'!$F68:$I68,BI$2),"x","")</f>
        <v/>
      </c>
      <c r="BJ68" s="31" t="str">
        <f>IF(COUNTIFS('Tracking - SPRI - Technical Doc'!$F68:$I68,BJ$2),"x","")</f>
        <v/>
      </c>
      <c r="BK68" s="31" t="str">
        <f>IF(COUNTIFS('Tracking - SPRI - Technical Doc'!$F68:$I68,BK$2),"x","")</f>
        <v/>
      </c>
      <c r="BL68" s="31" t="str">
        <f>IF(COUNTIFS('Tracking - SPRI - Technical Doc'!$F68:$I68,BL$2),"x","")</f>
        <v/>
      </c>
      <c r="BM68" s="31" t="str">
        <f>IF(COUNTIFS('Tracking - SPRI - Technical Doc'!$F68:$I68,BM$2),"x","")</f>
        <v/>
      </c>
      <c r="BN68" s="31" t="str">
        <f>IF(COUNTIFS('Tracking - SPRI - Technical Doc'!$F68:$I68,BN$2),"x","")</f>
        <v/>
      </c>
      <c r="BO68" s="31" t="str">
        <f>IF(COUNTIFS('Tracking - SPRI - Technical Doc'!$F68:$I68,BO$2),"x","")</f>
        <v/>
      </c>
      <c r="BP68" s="31" t="str">
        <f>IF(COUNTIFS('Tracking - SPRI - Technical Doc'!$F68:$I68,BP$2),"x","")</f>
        <v/>
      </c>
      <c r="BQ68" s="31" t="str">
        <f>IF(COUNTIFS('Tracking - SPRI - Technical Doc'!$F68:$I68,BQ$2),"x","")</f>
        <v/>
      </c>
      <c r="BR68" s="31" t="str">
        <f>IF(COUNTIFS('Tracking - SPRI - Technical Doc'!$F68:$I68,BR$2),"x","")</f>
        <v/>
      </c>
      <c r="BS68" s="31" t="str">
        <f>IF(COUNTIFS('Tracking - SPRI - Technical Doc'!$F68:$I68,BS$2),"x","")</f>
        <v/>
      </c>
      <c r="BT68" s="31" t="str">
        <f>IF(COUNTIFS('Tracking - SPRI - Technical Doc'!$F68:$I68,BT$2),"x","")</f>
        <v/>
      </c>
    </row>
    <row r="69" spans="1:72" ht="32" customHeight="1" x14ac:dyDescent="0.15">
      <c r="A69" s="10" t="str">
        <f>'Tracking - SPRI - Technical Doc'!$B69</f>
        <v>SPRI Tackles the Latest Single-Ply Issues: Water-Based Adhesives and Moisture Under Membranes (Interface, February 2012, Bob LaClare)</v>
      </c>
      <c r="B69" s="11" t="str">
        <f ca="1">IF(YEAR(NOW())-YEAR('Tracking - SPRI - Technical Doc'!E69)&gt;4,"x","")</f>
        <v>x</v>
      </c>
      <c r="C69" s="12" t="str">
        <f>IF('Tracking - SPRI - Technical Doc'!$C69="s","x","")</f>
        <v/>
      </c>
      <c r="D69" s="12" t="str">
        <f>IF('Tracking - SPRI - Technical Doc'!$C69="r","x","")</f>
        <v/>
      </c>
      <c r="E69" s="12" t="str">
        <f>IF('Tracking - SPRI - Technical Doc'!$C69="w","x","")</f>
        <v/>
      </c>
      <c r="F69" s="12" t="str">
        <f>IF('Tracking - SPRI - Technical Doc'!$C69="b","x","")</f>
        <v/>
      </c>
      <c r="G69" s="12" t="str">
        <f>IF('Tracking - SPRI - Technical Doc'!$C69="p","x","")</f>
        <v/>
      </c>
      <c r="H69" s="12" t="str">
        <f>IF('Tracking - SPRI - Technical Doc'!$C69="a","x","")</f>
        <v>x</v>
      </c>
      <c r="I69" s="30" t="str">
        <f>IF(COUNTIFS('Tracking - SPRI - Technical Doc'!$F69:$I69,I$2),"x","")</f>
        <v>x</v>
      </c>
      <c r="J69" s="30" t="str">
        <f>IF(COUNTIFS('Tracking - SPRI - Technical Doc'!$F69:$I69,J$2),"x","")</f>
        <v/>
      </c>
      <c r="K69" s="30" t="str">
        <f>IF(COUNTIFS('Tracking - SPRI - Technical Doc'!$F69:$I69,K$2),"x","")</f>
        <v/>
      </c>
      <c r="L69" s="30" t="str">
        <f>IF(COUNTIFS('Tracking - SPRI - Technical Doc'!$F69:$I69,L$2),"x","")</f>
        <v/>
      </c>
      <c r="M69" s="30" t="str">
        <f>IF(COUNTIFS('Tracking - SPRI - Technical Doc'!$F69:$I69,M$2),"x","")</f>
        <v/>
      </c>
      <c r="N69" s="30" t="str">
        <f>IF(COUNTIFS('Tracking - SPRI - Technical Doc'!$F69:$I69,N$2),"x","")</f>
        <v/>
      </c>
      <c r="O69" s="30" t="str">
        <f>IF(COUNTIFS('Tracking - SPRI - Technical Doc'!$F69:$I69,O$2),"x","")</f>
        <v/>
      </c>
      <c r="P69" s="30" t="str">
        <f>IF(COUNTIFS('Tracking - SPRI - Technical Doc'!$F69:$I69,P$2),"x","")</f>
        <v/>
      </c>
      <c r="Q69" s="30" t="str">
        <f>IF(COUNTIFS('Tracking - SPRI - Technical Doc'!$F69:$I69,Q$2),"x","")</f>
        <v/>
      </c>
      <c r="R69" s="30" t="str">
        <f>IF(COUNTIFS('Tracking - SPRI - Technical Doc'!$F69:$I69,R$2),"x","")</f>
        <v/>
      </c>
      <c r="S69" s="30" t="str">
        <f>IF(COUNTIFS('Tracking - SPRI - Technical Doc'!$F69:$I69,S$2),"x","")</f>
        <v/>
      </c>
      <c r="T69" s="30" t="str">
        <f>IF(COUNTIFS('Tracking - SPRI - Technical Doc'!$F69:$I69,T$2),"x","")</f>
        <v/>
      </c>
      <c r="U69" s="30" t="str">
        <f>IF(COUNTIFS('Tracking - SPRI - Technical Doc'!$F69:$I69,U$2),"x","")</f>
        <v/>
      </c>
      <c r="V69" s="30" t="str">
        <f>IF(COUNTIFS('Tracking - SPRI - Technical Doc'!$F69:$I69,V$2),"x","")</f>
        <v/>
      </c>
      <c r="W69" s="30" t="str">
        <f>IF(COUNTIFS('Tracking - SPRI - Technical Doc'!$F69:$I69,W$2),"x","")</f>
        <v/>
      </c>
      <c r="X69" s="30" t="str">
        <f>IF(COUNTIFS('Tracking - SPRI - Technical Doc'!$F69:$I69,X$2),"x","")</f>
        <v/>
      </c>
      <c r="Y69" s="30" t="str">
        <f>IF(COUNTIFS('Tracking - SPRI - Technical Doc'!$F69:$I69,Y$2),"x","")</f>
        <v/>
      </c>
      <c r="Z69" s="30" t="str">
        <f>IF(COUNTIFS('Tracking - SPRI - Technical Doc'!$F69:$I69,Z$2),"x","")</f>
        <v/>
      </c>
      <c r="AA69" s="30" t="str">
        <f>IF(COUNTIFS('Tracking - SPRI - Technical Doc'!$F69:$I69,AA$2),"x","")</f>
        <v/>
      </c>
      <c r="AB69" s="30" t="str">
        <f>IF(COUNTIFS('Tracking - SPRI - Technical Doc'!$F69:$I69,AB$2),"x","")</f>
        <v/>
      </c>
      <c r="AC69" s="30" t="str">
        <f>IF(COUNTIFS('Tracking - SPRI - Technical Doc'!$F69:$I69,AC$2),"x","")</f>
        <v>x</v>
      </c>
      <c r="AD69" s="30" t="str">
        <f>IF(COUNTIFS('Tracking - SPRI - Technical Doc'!$F69:$I69,AD$2),"x","")</f>
        <v/>
      </c>
      <c r="AE69" s="30" t="str">
        <f>IF(COUNTIFS('Tracking - SPRI - Technical Doc'!$F69:$I69,AE$2),"x","")</f>
        <v/>
      </c>
      <c r="AF69" s="30" t="str">
        <f>IF(COUNTIFS('Tracking - SPRI - Technical Doc'!$F69:$I69,AF$2),"x","")</f>
        <v/>
      </c>
      <c r="AG69" s="30" t="str">
        <f>IF(COUNTIFS('Tracking - SPRI - Technical Doc'!$F69:$I69,AG$2),"x","")</f>
        <v/>
      </c>
      <c r="AH69" s="30" t="str">
        <f>IF(COUNTIFS('Tracking - SPRI - Technical Doc'!$F69:$I69,AH$2),"x","")</f>
        <v/>
      </c>
      <c r="AI69" s="30" t="str">
        <f>IF(COUNTIFS('Tracking - SPRI - Technical Doc'!$F69:$I69,AI$2),"x","")</f>
        <v>x</v>
      </c>
      <c r="AJ69" s="30" t="str">
        <f>IF(COUNTIFS('Tracking - SPRI - Technical Doc'!$F69:$I69,AJ$2),"x","")</f>
        <v/>
      </c>
      <c r="AK69" s="30" t="str">
        <f>IF(COUNTIFS('Tracking - SPRI - Technical Doc'!$F69:$I69,AK$2),"x","")</f>
        <v/>
      </c>
      <c r="AL69" s="30" t="str">
        <f>IF(COUNTIFS('Tracking - SPRI - Technical Doc'!$F69:$I69,AL$2),"x","")</f>
        <v/>
      </c>
      <c r="AM69" s="30" t="str">
        <f>IF(COUNTIFS('Tracking - SPRI - Technical Doc'!$F69:$I69,AM$2),"x","")</f>
        <v/>
      </c>
      <c r="AN69" s="30" t="str">
        <f>IF(COUNTIFS('Tracking - SPRI - Technical Doc'!$F69:$I69,AN$2),"x","")</f>
        <v/>
      </c>
      <c r="AO69" s="30" t="str">
        <f>IF(COUNTIFS('Tracking - SPRI - Technical Doc'!$F69:$I69,AO$2),"x","")</f>
        <v/>
      </c>
      <c r="AP69" s="30" t="str">
        <f>IF(COUNTIFS('Tracking - SPRI - Technical Doc'!$F69:$I69,AP$2),"x","")</f>
        <v/>
      </c>
      <c r="AQ69" s="30" t="str">
        <f>IF(COUNTIFS('Tracking - SPRI - Technical Doc'!$F69:$I69,AQ$2),"x","")</f>
        <v/>
      </c>
      <c r="AR69" s="30" t="str">
        <f>IF(COUNTIFS('Tracking - SPRI - Technical Doc'!$F69:$I69,AR$2),"x","")</f>
        <v/>
      </c>
      <c r="AS69" s="30" t="str">
        <f>IF(COUNTIFS('Tracking - SPRI - Technical Doc'!$F69:$I69,AS$2),"x","")</f>
        <v/>
      </c>
      <c r="AT69" s="30" t="str">
        <f>IF(COUNTIFS('Tracking - SPRI - Technical Doc'!$F69:$I69,AT$2),"x","")</f>
        <v/>
      </c>
      <c r="AU69" s="30" t="str">
        <f>IF(COUNTIFS('Tracking - SPRI - Technical Doc'!$F69:$I69,AU$2),"x","")</f>
        <v/>
      </c>
      <c r="AV69" s="31" t="str">
        <f>IF(COUNTIFS('Tracking - SPRI - Technical Doc'!$F69:$I69,AV$2),"x","")</f>
        <v/>
      </c>
      <c r="AW69" s="31" t="str">
        <f>IF(COUNTIFS('Tracking - SPRI - Technical Doc'!$F69:$I69,AW$2),"x","")</f>
        <v/>
      </c>
      <c r="AX69" s="31" t="str">
        <f>IF(COUNTIFS('Tracking - SPRI - Technical Doc'!$F69:$I69,AX$2),"x","")</f>
        <v/>
      </c>
      <c r="AY69" s="31" t="str">
        <f>IF(COUNTIFS('Tracking - SPRI - Technical Doc'!$F69:$I69,AY$2),"x","")</f>
        <v/>
      </c>
      <c r="AZ69" s="31" t="str">
        <f>IF(COUNTIFS('Tracking - SPRI - Technical Doc'!$F69:$I69,AZ$2),"x","")</f>
        <v/>
      </c>
      <c r="BA69" s="31" t="str">
        <f>IF(COUNTIFS('Tracking - SPRI - Technical Doc'!$F69:$I69,BA$2),"x","")</f>
        <v/>
      </c>
      <c r="BB69" s="31" t="str">
        <f>IF(COUNTIFS('Tracking - SPRI - Technical Doc'!$F69:$I69,BB$2),"x","")</f>
        <v/>
      </c>
      <c r="BC69" s="31" t="str">
        <f>IF(COUNTIFS('Tracking - SPRI - Technical Doc'!$F69:$I69,BC$2),"x","")</f>
        <v/>
      </c>
      <c r="BD69" s="31" t="str">
        <f>IF(COUNTIFS('Tracking - SPRI - Technical Doc'!$F69:$I69,BD$2),"x","")</f>
        <v/>
      </c>
      <c r="BE69" s="31" t="str">
        <f>IF(COUNTIFS('Tracking - SPRI - Technical Doc'!$F69:$I69,BE$2),"x","")</f>
        <v/>
      </c>
      <c r="BF69" s="31" t="str">
        <f>IF(COUNTIFS('Tracking - SPRI - Technical Doc'!$F69:$I69,BF$2),"x","")</f>
        <v/>
      </c>
      <c r="BG69" s="31" t="str">
        <f>IF(COUNTIFS('Tracking - SPRI - Technical Doc'!$F69:$I69,BG$2),"x","")</f>
        <v/>
      </c>
      <c r="BH69" s="31" t="str">
        <f>IF(COUNTIFS('Tracking - SPRI - Technical Doc'!$F69:$I69,BH$2),"x","")</f>
        <v/>
      </c>
      <c r="BI69" s="31" t="str">
        <f>IF(COUNTIFS('Tracking - SPRI - Technical Doc'!$F69:$I69,BI$2),"x","")</f>
        <v/>
      </c>
      <c r="BJ69" s="31" t="str">
        <f>IF(COUNTIFS('Tracking - SPRI - Technical Doc'!$F69:$I69,BJ$2),"x","")</f>
        <v/>
      </c>
      <c r="BK69" s="31" t="str">
        <f>IF(COUNTIFS('Tracking - SPRI - Technical Doc'!$F69:$I69,BK$2),"x","")</f>
        <v/>
      </c>
      <c r="BL69" s="31" t="str">
        <f>IF(COUNTIFS('Tracking - SPRI - Technical Doc'!$F69:$I69,BL$2),"x","")</f>
        <v/>
      </c>
      <c r="BM69" s="31" t="str">
        <f>IF(COUNTIFS('Tracking - SPRI - Technical Doc'!$F69:$I69,BM$2),"x","")</f>
        <v/>
      </c>
      <c r="BN69" s="31" t="str">
        <f>IF(COUNTIFS('Tracking - SPRI - Technical Doc'!$F69:$I69,BN$2),"x","")</f>
        <v/>
      </c>
      <c r="BO69" s="31" t="str">
        <f>IF(COUNTIFS('Tracking - SPRI - Technical Doc'!$F69:$I69,BO$2),"x","")</f>
        <v/>
      </c>
      <c r="BP69" s="31" t="str">
        <f>IF(COUNTIFS('Tracking - SPRI - Technical Doc'!$F69:$I69,BP$2),"x","")</f>
        <v/>
      </c>
      <c r="BQ69" s="31" t="str">
        <f>IF(COUNTIFS('Tracking - SPRI - Technical Doc'!$F69:$I69,BQ$2),"x","")</f>
        <v/>
      </c>
      <c r="BR69" s="31" t="str">
        <f>IF(COUNTIFS('Tracking - SPRI - Technical Doc'!$F69:$I69,BR$2),"x","")</f>
        <v/>
      </c>
      <c r="BS69" s="31" t="str">
        <f>IF(COUNTIFS('Tracking - SPRI - Technical Doc'!$F69:$I69,BS$2),"x","")</f>
        <v/>
      </c>
      <c r="BT69" s="31" t="str">
        <f>IF(COUNTIFS('Tracking - SPRI - Technical Doc'!$F69:$I69,BT$2),"x","")</f>
        <v/>
      </c>
    </row>
    <row r="70" spans="1:72" ht="32" customHeight="1" x14ac:dyDescent="0.15">
      <c r="A70" s="10" t="str">
        <f>'Tracking - SPRI - Technical Doc'!$B70</f>
        <v>Industry Takes a Close Look at Roof Fastener Performance (Interface, April 2011, SPRI)</v>
      </c>
      <c r="B70" s="11" t="str">
        <f ca="1">IF(YEAR(NOW())-YEAR('Tracking - SPRI - Technical Doc'!E70)&gt;4,"x","")</f>
        <v>x</v>
      </c>
      <c r="C70" s="12" t="str">
        <f>IF('Tracking - SPRI - Technical Doc'!$C70="s","x","")</f>
        <v/>
      </c>
      <c r="D70" s="12" t="str">
        <f>IF('Tracking - SPRI - Technical Doc'!$C70="r","x","")</f>
        <v/>
      </c>
      <c r="E70" s="12" t="str">
        <f>IF('Tracking - SPRI - Technical Doc'!$C70="w","x","")</f>
        <v/>
      </c>
      <c r="F70" s="12" t="str">
        <f>IF('Tracking - SPRI - Technical Doc'!$C70="b","x","")</f>
        <v/>
      </c>
      <c r="G70" s="12" t="str">
        <f>IF('Tracking - SPRI - Technical Doc'!$C70="p","x","")</f>
        <v/>
      </c>
      <c r="H70" s="12" t="str">
        <f>IF('Tracking - SPRI - Technical Doc'!$C70="a","x","")</f>
        <v>x</v>
      </c>
      <c r="I70" s="30" t="str">
        <f>IF(COUNTIFS('Tracking - SPRI - Technical Doc'!$F70:$I70,I$2),"x","")</f>
        <v/>
      </c>
      <c r="J70" s="30" t="str">
        <f>IF(COUNTIFS('Tracking - SPRI - Technical Doc'!$F70:$I70,J$2),"x","")</f>
        <v/>
      </c>
      <c r="K70" s="30" t="str">
        <f>IF(COUNTIFS('Tracking - SPRI - Technical Doc'!$F70:$I70,K$2),"x","")</f>
        <v/>
      </c>
      <c r="L70" s="30" t="str">
        <f>IF(COUNTIFS('Tracking - SPRI - Technical Doc'!$F70:$I70,L$2),"x","")</f>
        <v/>
      </c>
      <c r="M70" s="30" t="str">
        <f>IF(COUNTIFS('Tracking - SPRI - Technical Doc'!$F70:$I70,M$2),"x","")</f>
        <v/>
      </c>
      <c r="N70" s="30" t="str">
        <f>IF(COUNTIFS('Tracking - SPRI - Technical Doc'!$F70:$I70,N$2),"x","")</f>
        <v/>
      </c>
      <c r="O70" s="30" t="str">
        <f>IF(COUNTIFS('Tracking - SPRI - Technical Doc'!$F70:$I70,O$2),"x","")</f>
        <v/>
      </c>
      <c r="P70" s="30" t="str">
        <f>IF(COUNTIFS('Tracking - SPRI - Technical Doc'!$F70:$I70,P$2),"x","")</f>
        <v/>
      </c>
      <c r="Q70" s="30" t="str">
        <f>IF(COUNTIFS('Tracking - SPRI - Technical Doc'!$F70:$I70,Q$2),"x","")</f>
        <v/>
      </c>
      <c r="R70" s="30" t="str">
        <f>IF(COUNTIFS('Tracking - SPRI - Technical Doc'!$F70:$I70,R$2),"x","")</f>
        <v/>
      </c>
      <c r="S70" s="30" t="str">
        <f>IF(COUNTIFS('Tracking - SPRI - Technical Doc'!$F70:$I70,S$2),"x","")</f>
        <v/>
      </c>
      <c r="T70" s="30" t="str">
        <f>IF(COUNTIFS('Tracking - SPRI - Technical Doc'!$F70:$I70,T$2),"x","")</f>
        <v/>
      </c>
      <c r="U70" s="30" t="str">
        <f>IF(COUNTIFS('Tracking - SPRI - Technical Doc'!$F70:$I70,U$2),"x","")</f>
        <v>x</v>
      </c>
      <c r="V70" s="30" t="str">
        <f>IF(COUNTIFS('Tracking - SPRI - Technical Doc'!$F70:$I70,V$2),"x","")</f>
        <v/>
      </c>
      <c r="W70" s="30" t="str">
        <f>IF(COUNTIFS('Tracking - SPRI - Technical Doc'!$F70:$I70,W$2),"x","")</f>
        <v/>
      </c>
      <c r="X70" s="30" t="str">
        <f>IF(COUNTIFS('Tracking - SPRI - Technical Doc'!$F70:$I70,X$2),"x","")</f>
        <v/>
      </c>
      <c r="Y70" s="30" t="str">
        <f>IF(COUNTIFS('Tracking - SPRI - Technical Doc'!$F70:$I70,Y$2),"x","")</f>
        <v/>
      </c>
      <c r="Z70" s="30" t="str">
        <f>IF(COUNTIFS('Tracking - SPRI - Technical Doc'!$F70:$I70,Z$2),"x","")</f>
        <v/>
      </c>
      <c r="AA70" s="30" t="str">
        <f>IF(COUNTIFS('Tracking - SPRI - Technical Doc'!$F70:$I70,AA$2),"x","")</f>
        <v/>
      </c>
      <c r="AB70" s="30" t="str">
        <f>IF(COUNTIFS('Tracking - SPRI - Technical Doc'!$F70:$I70,AB$2),"x","")</f>
        <v/>
      </c>
      <c r="AC70" s="30" t="str">
        <f>IF(COUNTIFS('Tracking - SPRI - Technical Doc'!$F70:$I70,AC$2),"x","")</f>
        <v/>
      </c>
      <c r="AD70" s="30" t="str">
        <f>IF(COUNTIFS('Tracking - SPRI - Technical Doc'!$F70:$I70,AD$2),"x","")</f>
        <v/>
      </c>
      <c r="AE70" s="30" t="str">
        <f>IF(COUNTIFS('Tracking - SPRI - Technical Doc'!$F70:$I70,AE$2),"x","")</f>
        <v/>
      </c>
      <c r="AF70" s="30" t="str">
        <f>IF(COUNTIFS('Tracking - SPRI - Technical Doc'!$F70:$I70,AF$2),"x","")</f>
        <v/>
      </c>
      <c r="AG70" s="30" t="str">
        <f>IF(COUNTIFS('Tracking - SPRI - Technical Doc'!$F70:$I70,AG$2),"x","")</f>
        <v/>
      </c>
      <c r="AH70" s="30" t="str">
        <f>IF(COUNTIFS('Tracking - SPRI - Technical Doc'!$F70:$I70,AH$2),"x","")</f>
        <v/>
      </c>
      <c r="AI70" s="30" t="str">
        <f>IF(COUNTIFS('Tracking - SPRI - Technical Doc'!$F70:$I70,AI$2),"x","")</f>
        <v/>
      </c>
      <c r="AJ70" s="30" t="str">
        <f>IF(COUNTIFS('Tracking - SPRI - Technical Doc'!$F70:$I70,AJ$2),"x","")</f>
        <v/>
      </c>
      <c r="AK70" s="30" t="str">
        <f>IF(COUNTIFS('Tracking - SPRI - Technical Doc'!$F70:$I70,AK$2),"x","")</f>
        <v/>
      </c>
      <c r="AL70" s="30" t="str">
        <f>IF(COUNTIFS('Tracking - SPRI - Technical Doc'!$F70:$I70,AL$2),"x","")</f>
        <v/>
      </c>
      <c r="AM70" s="30" t="str">
        <f>IF(COUNTIFS('Tracking - SPRI - Technical Doc'!$F70:$I70,AM$2),"x","")</f>
        <v>x</v>
      </c>
      <c r="AN70" s="30" t="str">
        <f>IF(COUNTIFS('Tracking - SPRI - Technical Doc'!$F70:$I70,AN$2),"x","")</f>
        <v/>
      </c>
      <c r="AO70" s="30" t="str">
        <f>IF(COUNTIFS('Tracking - SPRI - Technical Doc'!$F70:$I70,AO$2),"x","")</f>
        <v/>
      </c>
      <c r="AP70" s="30" t="str">
        <f>IF(COUNTIFS('Tracking - SPRI - Technical Doc'!$F70:$I70,AP$2),"x","")</f>
        <v/>
      </c>
      <c r="AQ70" s="30" t="str">
        <f>IF(COUNTIFS('Tracking - SPRI - Technical Doc'!$F70:$I70,AQ$2),"x","")</f>
        <v/>
      </c>
      <c r="AR70" s="30" t="str">
        <f>IF(COUNTIFS('Tracking - SPRI - Technical Doc'!$F70:$I70,AR$2),"x","")</f>
        <v/>
      </c>
      <c r="AS70" s="30" t="str">
        <f>IF(COUNTIFS('Tracking - SPRI - Technical Doc'!$F70:$I70,AS$2),"x","")</f>
        <v/>
      </c>
      <c r="AT70" s="30" t="str">
        <f>IF(COUNTIFS('Tracking - SPRI - Technical Doc'!$F70:$I70,AT$2),"x","")</f>
        <v/>
      </c>
      <c r="AU70" s="30" t="str">
        <f>IF(COUNTIFS('Tracking - SPRI - Technical Doc'!$F70:$I70,AU$2),"x","")</f>
        <v/>
      </c>
      <c r="AV70" s="31" t="str">
        <f>IF(COUNTIFS('Tracking - SPRI - Technical Doc'!$F70:$I70,AV$2),"x","")</f>
        <v/>
      </c>
      <c r="AW70" s="31" t="str">
        <f>IF(COUNTIFS('Tracking - SPRI - Technical Doc'!$F70:$I70,AW$2),"x","")</f>
        <v/>
      </c>
      <c r="AX70" s="31" t="str">
        <f>IF(COUNTIFS('Tracking - SPRI - Technical Doc'!$F70:$I70,AX$2),"x","")</f>
        <v/>
      </c>
      <c r="AY70" s="31" t="str">
        <f>IF(COUNTIFS('Tracking - SPRI - Technical Doc'!$F70:$I70,AY$2),"x","")</f>
        <v/>
      </c>
      <c r="AZ70" s="31" t="str">
        <f>IF(COUNTIFS('Tracking - SPRI - Technical Doc'!$F70:$I70,AZ$2),"x","")</f>
        <v/>
      </c>
      <c r="BA70" s="31" t="str">
        <f>IF(COUNTIFS('Tracking - SPRI - Technical Doc'!$F70:$I70,BA$2),"x","")</f>
        <v/>
      </c>
      <c r="BB70" s="31" t="str">
        <f>IF(COUNTIFS('Tracking - SPRI - Technical Doc'!$F70:$I70,BB$2),"x","")</f>
        <v/>
      </c>
      <c r="BC70" s="31" t="str">
        <f>IF(COUNTIFS('Tracking - SPRI - Technical Doc'!$F70:$I70,BC$2),"x","")</f>
        <v/>
      </c>
      <c r="BD70" s="31" t="str">
        <f>IF(COUNTIFS('Tracking - SPRI - Technical Doc'!$F70:$I70,BD$2),"x","")</f>
        <v/>
      </c>
      <c r="BE70" s="31" t="str">
        <f>IF(COUNTIFS('Tracking - SPRI - Technical Doc'!$F70:$I70,BE$2),"x","")</f>
        <v/>
      </c>
      <c r="BF70" s="31" t="str">
        <f>IF(COUNTIFS('Tracking - SPRI - Technical Doc'!$F70:$I70,BF$2),"x","")</f>
        <v/>
      </c>
      <c r="BG70" s="31" t="str">
        <f>IF(COUNTIFS('Tracking - SPRI - Technical Doc'!$F70:$I70,BG$2),"x","")</f>
        <v/>
      </c>
      <c r="BH70" s="31" t="str">
        <f>IF(COUNTIFS('Tracking - SPRI - Technical Doc'!$F70:$I70,BH$2),"x","")</f>
        <v/>
      </c>
      <c r="BI70" s="31" t="str">
        <f>IF(COUNTIFS('Tracking - SPRI - Technical Doc'!$F70:$I70,BI$2),"x","")</f>
        <v/>
      </c>
      <c r="BJ70" s="31" t="str">
        <f>IF(COUNTIFS('Tracking - SPRI - Technical Doc'!$F70:$I70,BJ$2),"x","")</f>
        <v/>
      </c>
      <c r="BK70" s="31" t="str">
        <f>IF(COUNTIFS('Tracking - SPRI - Technical Doc'!$F70:$I70,BK$2),"x","")</f>
        <v/>
      </c>
      <c r="BL70" s="31" t="str">
        <f>IF(COUNTIFS('Tracking - SPRI - Technical Doc'!$F70:$I70,BL$2),"x","")</f>
        <v/>
      </c>
      <c r="BM70" s="31" t="str">
        <f>IF(COUNTIFS('Tracking - SPRI - Technical Doc'!$F70:$I70,BM$2),"x","")</f>
        <v/>
      </c>
      <c r="BN70" s="31" t="str">
        <f>IF(COUNTIFS('Tracking - SPRI - Technical Doc'!$F70:$I70,BN$2),"x","")</f>
        <v/>
      </c>
      <c r="BO70" s="31" t="str">
        <f>IF(COUNTIFS('Tracking - SPRI - Technical Doc'!$F70:$I70,BO$2),"x","")</f>
        <v/>
      </c>
      <c r="BP70" s="31" t="str">
        <f>IF(COUNTIFS('Tracking - SPRI - Technical Doc'!$F70:$I70,BP$2),"x","")</f>
        <v/>
      </c>
      <c r="BQ70" s="31" t="str">
        <f>IF(COUNTIFS('Tracking - SPRI - Technical Doc'!$F70:$I70,BQ$2),"x","")</f>
        <v/>
      </c>
      <c r="BR70" s="31" t="str">
        <f>IF(COUNTIFS('Tracking - SPRI - Technical Doc'!$F70:$I70,BR$2),"x","")</f>
        <v/>
      </c>
      <c r="BS70" s="31" t="str">
        <f>IF(COUNTIFS('Tracking - SPRI - Technical Doc'!$F70:$I70,BS$2),"x","")</f>
        <v/>
      </c>
      <c r="BT70" s="31" t="str">
        <f>IF(COUNTIFS('Tracking - SPRI - Technical Doc'!$F70:$I70,BT$2),"x","")</f>
        <v/>
      </c>
    </row>
    <row r="71" spans="1:72" ht="32" customHeight="1" x14ac:dyDescent="0.15">
      <c r="A71" s="10" t="str">
        <f>'Tracking - SPRI - Technical Doc'!$B71</f>
        <v>SPRI Takes Leading Role in Wind-Uplift Testing and Design (Roofing Contractor, February 2012, Mike Ennis)</v>
      </c>
      <c r="B71" s="11" t="str">
        <f ca="1">IF(YEAR(NOW())-YEAR('Tracking - SPRI - Technical Doc'!E71)&gt;4,"x","")</f>
        <v>x</v>
      </c>
      <c r="C71" s="12" t="str">
        <f>IF('Tracking - SPRI - Technical Doc'!$C71="s","x","")</f>
        <v/>
      </c>
      <c r="D71" s="12" t="str">
        <f>IF('Tracking - SPRI - Technical Doc'!$C71="r","x","")</f>
        <v/>
      </c>
      <c r="E71" s="12" t="str">
        <f>IF('Tracking - SPRI - Technical Doc'!$C71="w","x","")</f>
        <v/>
      </c>
      <c r="F71" s="12" t="str">
        <f>IF('Tracking - SPRI - Technical Doc'!$C71="b","x","")</f>
        <v/>
      </c>
      <c r="G71" s="12" t="str">
        <f>IF('Tracking - SPRI - Technical Doc'!$C71="p","x","")</f>
        <v/>
      </c>
      <c r="H71" s="12" t="str">
        <f>IF('Tracking - SPRI - Technical Doc'!$C71="a","x","")</f>
        <v>x</v>
      </c>
      <c r="I71" s="30" t="str">
        <f>IF(COUNTIFS('Tracking - SPRI - Technical Doc'!$F71:$I71,I$2),"x","")</f>
        <v/>
      </c>
      <c r="J71" s="30" t="str">
        <f>IF(COUNTIFS('Tracking - SPRI - Technical Doc'!$F71:$I71,J$2),"x","")</f>
        <v/>
      </c>
      <c r="K71" s="30" t="str">
        <f>IF(COUNTIFS('Tracking - SPRI - Technical Doc'!$F71:$I71,K$2),"x","")</f>
        <v/>
      </c>
      <c r="L71" s="30" t="str">
        <f>IF(COUNTIFS('Tracking - SPRI - Technical Doc'!$F71:$I71,L$2),"x","")</f>
        <v/>
      </c>
      <c r="M71" s="30" t="str">
        <f>IF(COUNTIFS('Tracking - SPRI - Technical Doc'!$F71:$I71,M$2),"x","")</f>
        <v/>
      </c>
      <c r="N71" s="30" t="str">
        <f>IF(COUNTIFS('Tracking - SPRI - Technical Doc'!$F71:$I71,N$2),"x","")</f>
        <v/>
      </c>
      <c r="O71" s="30" t="str">
        <f>IF(COUNTIFS('Tracking - SPRI - Technical Doc'!$F71:$I71,O$2),"x","")</f>
        <v/>
      </c>
      <c r="P71" s="30" t="str">
        <f>IF(COUNTIFS('Tracking - SPRI - Technical Doc'!$F71:$I71,P$2),"x","")</f>
        <v/>
      </c>
      <c r="Q71" s="30" t="str">
        <f>IF(COUNTIFS('Tracking - SPRI - Technical Doc'!$F71:$I71,Q$2),"x","")</f>
        <v/>
      </c>
      <c r="R71" s="30" t="str">
        <f>IF(COUNTIFS('Tracking - SPRI - Technical Doc'!$F71:$I71,R$2),"x","")</f>
        <v/>
      </c>
      <c r="S71" s="30" t="str">
        <f>IF(COUNTIFS('Tracking - SPRI - Technical Doc'!$F71:$I71,S$2),"x","")</f>
        <v/>
      </c>
      <c r="T71" s="30" t="str">
        <f>IF(COUNTIFS('Tracking - SPRI - Technical Doc'!$F71:$I71,T$2),"x","")</f>
        <v/>
      </c>
      <c r="U71" s="30" t="str">
        <f>IF(COUNTIFS('Tracking - SPRI - Technical Doc'!$F71:$I71,U$2),"x","")</f>
        <v/>
      </c>
      <c r="V71" s="30" t="str">
        <f>IF(COUNTIFS('Tracking - SPRI - Technical Doc'!$F71:$I71,V$2),"x","")</f>
        <v/>
      </c>
      <c r="W71" s="30" t="str">
        <f>IF(COUNTIFS('Tracking - SPRI - Technical Doc'!$F71:$I71,W$2),"x","")</f>
        <v/>
      </c>
      <c r="X71" s="30" t="str">
        <f>IF(COUNTIFS('Tracking - SPRI - Technical Doc'!$F71:$I71,X$2),"x","")</f>
        <v/>
      </c>
      <c r="Y71" s="30" t="str">
        <f>IF(COUNTIFS('Tracking - SPRI - Technical Doc'!$F71:$I71,Y$2),"x","")</f>
        <v/>
      </c>
      <c r="Z71" s="30" t="str">
        <f>IF(COUNTIFS('Tracking - SPRI - Technical Doc'!$F71:$I71,Z$2),"x","")</f>
        <v/>
      </c>
      <c r="AA71" s="30" t="str">
        <f>IF(COUNTIFS('Tracking - SPRI - Technical Doc'!$F71:$I71,AA$2),"x","")</f>
        <v/>
      </c>
      <c r="AB71" s="30" t="str">
        <f>IF(COUNTIFS('Tracking - SPRI - Technical Doc'!$F71:$I71,AB$2),"x","")</f>
        <v/>
      </c>
      <c r="AC71" s="30" t="str">
        <f>IF(COUNTIFS('Tracking - SPRI - Technical Doc'!$F71:$I71,AC$2),"x","")</f>
        <v/>
      </c>
      <c r="AD71" s="30" t="str">
        <f>IF(COUNTIFS('Tracking - SPRI - Technical Doc'!$F71:$I71,AD$2),"x","")</f>
        <v/>
      </c>
      <c r="AE71" s="30" t="str">
        <f>IF(COUNTIFS('Tracking - SPRI - Technical Doc'!$F71:$I71,AE$2),"x","")</f>
        <v/>
      </c>
      <c r="AF71" s="30" t="str">
        <f>IF(COUNTIFS('Tracking - SPRI - Technical Doc'!$F71:$I71,AF$2),"x","")</f>
        <v/>
      </c>
      <c r="AG71" s="30" t="str">
        <f>IF(COUNTIFS('Tracking - SPRI - Technical Doc'!$F71:$I71,AG$2),"x","")</f>
        <v/>
      </c>
      <c r="AH71" s="30" t="str">
        <f>IF(COUNTIFS('Tracking - SPRI - Technical Doc'!$F71:$I71,AH$2),"x","")</f>
        <v/>
      </c>
      <c r="AI71" s="30" t="str">
        <f>IF(COUNTIFS('Tracking - SPRI - Technical Doc'!$F71:$I71,AI$2),"x","")</f>
        <v/>
      </c>
      <c r="AJ71" s="30" t="str">
        <f>IF(COUNTIFS('Tracking - SPRI - Technical Doc'!$F71:$I71,AJ$2),"x","")</f>
        <v/>
      </c>
      <c r="AK71" s="30" t="str">
        <f>IF(COUNTIFS('Tracking - SPRI - Technical Doc'!$F71:$I71,AK$2),"x","")</f>
        <v/>
      </c>
      <c r="AL71" s="30" t="str">
        <f>IF(COUNTIFS('Tracking - SPRI - Technical Doc'!$F71:$I71,AL$2),"x","")</f>
        <v/>
      </c>
      <c r="AM71" s="30" t="str">
        <f>IF(COUNTIFS('Tracking - SPRI - Technical Doc'!$F71:$I71,AM$2),"x","")</f>
        <v>x</v>
      </c>
      <c r="AN71" s="30" t="str">
        <f>IF(COUNTIFS('Tracking - SPRI - Technical Doc'!$F71:$I71,AN$2),"x","")</f>
        <v/>
      </c>
      <c r="AO71" s="30" t="str">
        <f>IF(COUNTIFS('Tracking - SPRI - Technical Doc'!$F71:$I71,AO$2),"x","")</f>
        <v/>
      </c>
      <c r="AP71" s="30" t="str">
        <f>IF(COUNTIFS('Tracking - SPRI - Technical Doc'!$F71:$I71,AP$2),"x","")</f>
        <v/>
      </c>
      <c r="AQ71" s="30" t="str">
        <f>IF(COUNTIFS('Tracking - SPRI - Technical Doc'!$F71:$I71,AQ$2),"x","")</f>
        <v/>
      </c>
      <c r="AR71" s="30" t="str">
        <f>IF(COUNTIFS('Tracking - SPRI - Technical Doc'!$F71:$I71,AR$2),"x","")</f>
        <v/>
      </c>
      <c r="AS71" s="30" t="str">
        <f>IF(COUNTIFS('Tracking - SPRI - Technical Doc'!$F71:$I71,AS$2),"x","")</f>
        <v/>
      </c>
      <c r="AT71" s="30" t="str">
        <f>IF(COUNTIFS('Tracking - SPRI - Technical Doc'!$F71:$I71,AT$2),"x","")</f>
        <v/>
      </c>
      <c r="AU71" s="30" t="str">
        <f>IF(COUNTIFS('Tracking - SPRI - Technical Doc'!$F71:$I71,AU$2),"x","")</f>
        <v>x</v>
      </c>
      <c r="AV71" s="31" t="str">
        <f>IF(COUNTIFS('Tracking - SPRI - Technical Doc'!$F71:$I71,AV$2),"x","")</f>
        <v/>
      </c>
      <c r="AW71" s="31" t="str">
        <f>IF(COUNTIFS('Tracking - SPRI - Technical Doc'!$F71:$I71,AW$2),"x","")</f>
        <v/>
      </c>
      <c r="AX71" s="31" t="str">
        <f>IF(COUNTIFS('Tracking - SPRI - Technical Doc'!$F71:$I71,AX$2),"x","")</f>
        <v/>
      </c>
      <c r="AY71" s="31" t="str">
        <f>IF(COUNTIFS('Tracking - SPRI - Technical Doc'!$F71:$I71,AY$2),"x","")</f>
        <v/>
      </c>
      <c r="AZ71" s="31" t="str">
        <f>IF(COUNTIFS('Tracking - SPRI - Technical Doc'!$F71:$I71,AZ$2),"x","")</f>
        <v/>
      </c>
      <c r="BA71" s="31" t="str">
        <f>IF(COUNTIFS('Tracking - SPRI - Technical Doc'!$F71:$I71,BA$2),"x","")</f>
        <v/>
      </c>
      <c r="BB71" s="31" t="str">
        <f>IF(COUNTIFS('Tracking - SPRI - Technical Doc'!$F71:$I71,BB$2),"x","")</f>
        <v/>
      </c>
      <c r="BC71" s="31" t="str">
        <f>IF(COUNTIFS('Tracking - SPRI - Technical Doc'!$F71:$I71,BC$2),"x","")</f>
        <v/>
      </c>
      <c r="BD71" s="31" t="str">
        <f>IF(COUNTIFS('Tracking - SPRI - Technical Doc'!$F71:$I71,BD$2),"x","")</f>
        <v/>
      </c>
      <c r="BE71" s="31" t="str">
        <f>IF(COUNTIFS('Tracking - SPRI - Technical Doc'!$F71:$I71,BE$2),"x","")</f>
        <v/>
      </c>
      <c r="BF71" s="31" t="str">
        <f>IF(COUNTIFS('Tracking - SPRI - Technical Doc'!$F71:$I71,BF$2),"x","")</f>
        <v/>
      </c>
      <c r="BG71" s="31" t="str">
        <f>IF(COUNTIFS('Tracking - SPRI - Technical Doc'!$F71:$I71,BG$2),"x","")</f>
        <v/>
      </c>
      <c r="BH71" s="31" t="str">
        <f>IF(COUNTIFS('Tracking - SPRI - Technical Doc'!$F71:$I71,BH$2),"x","")</f>
        <v/>
      </c>
      <c r="BI71" s="31" t="str">
        <f>IF(COUNTIFS('Tracking - SPRI - Technical Doc'!$F71:$I71,BI$2),"x","")</f>
        <v/>
      </c>
      <c r="BJ71" s="31" t="str">
        <f>IF(COUNTIFS('Tracking - SPRI - Technical Doc'!$F71:$I71,BJ$2),"x","")</f>
        <v/>
      </c>
      <c r="BK71" s="31" t="str">
        <f>IF(COUNTIFS('Tracking - SPRI - Technical Doc'!$F71:$I71,BK$2),"x","")</f>
        <v/>
      </c>
      <c r="BL71" s="31" t="str">
        <f>IF(COUNTIFS('Tracking - SPRI - Technical Doc'!$F71:$I71,BL$2),"x","")</f>
        <v/>
      </c>
      <c r="BM71" s="31" t="str">
        <f>IF(COUNTIFS('Tracking - SPRI - Technical Doc'!$F71:$I71,BM$2),"x","")</f>
        <v/>
      </c>
      <c r="BN71" s="31" t="str">
        <f>IF(COUNTIFS('Tracking - SPRI - Technical Doc'!$F71:$I71,BN$2),"x","")</f>
        <v/>
      </c>
      <c r="BO71" s="31" t="str">
        <f>IF(COUNTIFS('Tracking - SPRI - Technical Doc'!$F71:$I71,BO$2),"x","")</f>
        <v/>
      </c>
      <c r="BP71" s="31" t="str">
        <f>IF(COUNTIFS('Tracking - SPRI - Technical Doc'!$F71:$I71,BP$2),"x","")</f>
        <v/>
      </c>
      <c r="BQ71" s="31" t="str">
        <f>IF(COUNTIFS('Tracking - SPRI - Technical Doc'!$F71:$I71,BQ$2),"x","")</f>
        <v/>
      </c>
      <c r="BR71" s="31" t="str">
        <f>IF(COUNTIFS('Tracking - SPRI - Technical Doc'!$F71:$I71,BR$2),"x","")</f>
        <v/>
      </c>
      <c r="BS71" s="31" t="str">
        <f>IF(COUNTIFS('Tracking - SPRI - Technical Doc'!$F71:$I71,BS$2),"x","")</f>
        <v/>
      </c>
      <c r="BT71" s="31" t="str">
        <f>IF(COUNTIFS('Tracking - SPRI - Technical Doc'!$F71:$I71,BT$2),"x","")</f>
        <v/>
      </c>
    </row>
    <row r="72" spans="1:72" ht="32" customHeight="1" x14ac:dyDescent="0.15">
      <c r="A72" s="10" t="str">
        <f>'Tracking - SPRI - Technical Doc'!$B72</f>
        <v>The Rise of TPO: How TPO and PVC membranes changed the low-slope roofing market (Professional Roofing, October 2017, Mike Ennis)</v>
      </c>
      <c r="B72" s="11" t="str">
        <f ca="1">IF(YEAR(NOW())-YEAR('Tracking - SPRI - Technical Doc'!E72)&gt;4,"x","")</f>
        <v>x</v>
      </c>
      <c r="C72" s="12" t="str">
        <f>IF('Tracking - SPRI - Technical Doc'!$C72="s","x","")</f>
        <v/>
      </c>
      <c r="D72" s="12" t="str">
        <f>IF('Tracking - SPRI - Technical Doc'!$C72="r","x","")</f>
        <v/>
      </c>
      <c r="E72" s="12" t="str">
        <f>IF('Tracking - SPRI - Technical Doc'!$C72="w","x","")</f>
        <v/>
      </c>
      <c r="F72" s="12" t="str">
        <f>IF('Tracking - SPRI - Technical Doc'!$C72="b","x","")</f>
        <v/>
      </c>
      <c r="G72" s="12" t="str">
        <f>IF('Tracking - SPRI - Technical Doc'!$C72="p","x","")</f>
        <v/>
      </c>
      <c r="H72" s="12" t="str">
        <f>IF('Tracking - SPRI - Technical Doc'!$C72="a","x","")</f>
        <v>x</v>
      </c>
      <c r="I72" s="30" t="str">
        <f>IF(COUNTIFS('Tracking - SPRI - Technical Doc'!$F72:$I72,I$2),"x","")</f>
        <v/>
      </c>
      <c r="J72" s="30" t="str">
        <f>IF(COUNTIFS('Tracking - SPRI - Technical Doc'!$F72:$I72,J$2),"x","")</f>
        <v/>
      </c>
      <c r="K72" s="30" t="str">
        <f>IF(COUNTIFS('Tracking - SPRI - Technical Doc'!$F72:$I72,K$2),"x","")</f>
        <v/>
      </c>
      <c r="L72" s="30" t="str">
        <f>IF(COUNTIFS('Tracking - SPRI - Technical Doc'!$F72:$I72,L$2),"x","")</f>
        <v/>
      </c>
      <c r="M72" s="30" t="str">
        <f>IF(COUNTIFS('Tracking - SPRI - Technical Doc'!$F72:$I72,M$2),"x","")</f>
        <v/>
      </c>
      <c r="N72" s="30" t="str">
        <f>IF(COUNTIFS('Tracking - SPRI - Technical Doc'!$F72:$I72,N$2),"x","")</f>
        <v/>
      </c>
      <c r="O72" s="30" t="str">
        <f>IF(COUNTIFS('Tracking - SPRI - Technical Doc'!$F72:$I72,O$2),"x","")</f>
        <v/>
      </c>
      <c r="P72" s="30" t="str">
        <f>IF(COUNTIFS('Tracking - SPRI - Technical Doc'!$F72:$I72,P$2),"x","")</f>
        <v/>
      </c>
      <c r="Q72" s="30" t="str">
        <f>IF(COUNTIFS('Tracking - SPRI - Technical Doc'!$F72:$I72,Q$2),"x","")</f>
        <v/>
      </c>
      <c r="R72" s="30" t="str">
        <f>IF(COUNTIFS('Tracking - SPRI - Technical Doc'!$F72:$I72,R$2),"x","")</f>
        <v/>
      </c>
      <c r="S72" s="30" t="str">
        <f>IF(COUNTIFS('Tracking - SPRI - Technical Doc'!$F72:$I72,S$2),"x","")</f>
        <v/>
      </c>
      <c r="T72" s="30" t="str">
        <f>IF(COUNTIFS('Tracking - SPRI - Technical Doc'!$F72:$I72,T$2),"x","")</f>
        <v/>
      </c>
      <c r="U72" s="30" t="str">
        <f>IF(COUNTIFS('Tracking - SPRI - Technical Doc'!$F72:$I72,U$2),"x","")</f>
        <v/>
      </c>
      <c r="V72" s="30" t="str">
        <f>IF(COUNTIFS('Tracking - SPRI - Technical Doc'!$F72:$I72,V$2),"x","")</f>
        <v/>
      </c>
      <c r="W72" s="30" t="str">
        <f>IF(COUNTIFS('Tracking - SPRI - Technical Doc'!$F72:$I72,W$2),"x","")</f>
        <v/>
      </c>
      <c r="X72" s="30" t="str">
        <f>IF(COUNTIFS('Tracking - SPRI - Technical Doc'!$F72:$I72,X$2),"x","")</f>
        <v/>
      </c>
      <c r="Y72" s="30" t="str">
        <f>IF(COUNTIFS('Tracking - SPRI - Technical Doc'!$F72:$I72,Y$2),"x","")</f>
        <v/>
      </c>
      <c r="Z72" s="30" t="str">
        <f>IF(COUNTIFS('Tracking - SPRI - Technical Doc'!$F72:$I72,Z$2),"x","")</f>
        <v/>
      </c>
      <c r="AA72" s="30" t="str">
        <f>IF(COUNTIFS('Tracking - SPRI - Technical Doc'!$F72:$I72,AA$2),"x","")</f>
        <v/>
      </c>
      <c r="AB72" s="30" t="str">
        <f>IF(COUNTIFS('Tracking - SPRI - Technical Doc'!$F72:$I72,AB$2),"x","")</f>
        <v/>
      </c>
      <c r="AC72" s="30" t="str">
        <f>IF(COUNTIFS('Tracking - SPRI - Technical Doc'!$F72:$I72,AC$2),"x","")</f>
        <v/>
      </c>
      <c r="AD72" s="30" t="str">
        <f>IF(COUNTIFS('Tracking - SPRI - Technical Doc'!$F72:$I72,AD$2),"x","")</f>
        <v/>
      </c>
      <c r="AE72" s="30" t="str">
        <f>IF(COUNTIFS('Tracking - SPRI - Technical Doc'!$F72:$I72,AE$2),"x","")</f>
        <v/>
      </c>
      <c r="AF72" s="30" t="str">
        <f>IF(COUNTIFS('Tracking - SPRI - Technical Doc'!$F72:$I72,AF$2),"x","")</f>
        <v/>
      </c>
      <c r="AG72" s="30" t="str">
        <f>IF(COUNTIFS('Tracking - SPRI - Technical Doc'!$F72:$I72,AG$2),"x","")</f>
        <v/>
      </c>
      <c r="AH72" s="30" t="str">
        <f>IF(COUNTIFS('Tracking - SPRI - Technical Doc'!$F72:$I72,AH$2),"x","")</f>
        <v/>
      </c>
      <c r="AI72" s="30" t="str">
        <f>IF(COUNTIFS('Tracking - SPRI - Technical Doc'!$F72:$I72,AI$2),"x","")</f>
        <v>x</v>
      </c>
      <c r="AJ72" s="30" t="str">
        <f>IF(COUNTIFS('Tracking - SPRI - Technical Doc'!$F72:$I72,AJ$2),"x","")</f>
        <v/>
      </c>
      <c r="AK72" s="30" t="str">
        <f>IF(COUNTIFS('Tracking - SPRI - Technical Doc'!$F72:$I72,AK$2),"x","")</f>
        <v/>
      </c>
      <c r="AL72" s="30" t="str">
        <f>IF(COUNTIFS('Tracking - SPRI - Technical Doc'!$F72:$I72,AL$2),"x","")</f>
        <v/>
      </c>
      <c r="AM72" s="30" t="str">
        <f>IF(COUNTIFS('Tracking - SPRI - Technical Doc'!$F72:$I72,AM$2),"x","")</f>
        <v/>
      </c>
      <c r="AN72" s="30" t="str">
        <f>IF(COUNTIFS('Tracking - SPRI - Technical Doc'!$F72:$I72,AN$2),"x","")</f>
        <v/>
      </c>
      <c r="AO72" s="30" t="str">
        <f>IF(COUNTIFS('Tracking - SPRI - Technical Doc'!$F72:$I72,AO$2),"x","")</f>
        <v/>
      </c>
      <c r="AP72" s="30" t="str">
        <f>IF(COUNTIFS('Tracking - SPRI - Technical Doc'!$F72:$I72,AP$2),"x","")</f>
        <v>x</v>
      </c>
      <c r="AQ72" s="30" t="str">
        <f>IF(COUNTIFS('Tracking - SPRI - Technical Doc'!$F72:$I72,AQ$2),"x","")</f>
        <v/>
      </c>
      <c r="AR72" s="30" t="str">
        <f>IF(COUNTIFS('Tracking - SPRI - Technical Doc'!$F72:$I72,AR$2),"x","")</f>
        <v/>
      </c>
      <c r="AS72" s="30" t="str">
        <f>IF(COUNTIFS('Tracking - SPRI - Technical Doc'!$F72:$I72,AS$2),"x","")</f>
        <v/>
      </c>
      <c r="AT72" s="30" t="str">
        <f>IF(COUNTIFS('Tracking - SPRI - Technical Doc'!$F72:$I72,AT$2),"x","")</f>
        <v/>
      </c>
      <c r="AU72" s="30" t="str">
        <f>IF(COUNTIFS('Tracking - SPRI - Technical Doc'!$F72:$I72,AU$2),"x","")</f>
        <v/>
      </c>
      <c r="AV72" s="31" t="str">
        <f>IF(COUNTIFS('Tracking - SPRI - Technical Doc'!$F72:$I72,AV$2),"x","")</f>
        <v/>
      </c>
      <c r="AW72" s="31" t="str">
        <f>IF(COUNTIFS('Tracking - SPRI - Technical Doc'!$F72:$I72,AW$2),"x","")</f>
        <v/>
      </c>
      <c r="AX72" s="31" t="str">
        <f>IF(COUNTIFS('Tracking - SPRI - Technical Doc'!$F72:$I72,AX$2),"x","")</f>
        <v/>
      </c>
      <c r="AY72" s="31" t="str">
        <f>IF(COUNTIFS('Tracking - SPRI - Technical Doc'!$F72:$I72,AY$2),"x","")</f>
        <v/>
      </c>
      <c r="AZ72" s="31" t="str">
        <f>IF(COUNTIFS('Tracking - SPRI - Technical Doc'!$F72:$I72,AZ$2),"x","")</f>
        <v/>
      </c>
      <c r="BA72" s="31" t="str">
        <f>IF(COUNTIFS('Tracking - SPRI - Technical Doc'!$F72:$I72,BA$2),"x","")</f>
        <v/>
      </c>
      <c r="BB72" s="31" t="str">
        <f>IF(COUNTIFS('Tracking - SPRI - Technical Doc'!$F72:$I72,BB$2),"x","")</f>
        <v/>
      </c>
      <c r="BC72" s="31" t="str">
        <f>IF(COUNTIFS('Tracking - SPRI - Technical Doc'!$F72:$I72,BC$2),"x","")</f>
        <v/>
      </c>
      <c r="BD72" s="31" t="str">
        <f>IF(COUNTIFS('Tracking - SPRI - Technical Doc'!$F72:$I72,BD$2),"x","")</f>
        <v/>
      </c>
      <c r="BE72" s="31" t="str">
        <f>IF(COUNTIFS('Tracking - SPRI - Technical Doc'!$F72:$I72,BE$2),"x","")</f>
        <v/>
      </c>
      <c r="BF72" s="31" t="str">
        <f>IF(COUNTIFS('Tracking - SPRI - Technical Doc'!$F72:$I72,BF$2),"x","")</f>
        <v/>
      </c>
      <c r="BG72" s="31" t="str">
        <f>IF(COUNTIFS('Tracking - SPRI - Technical Doc'!$F72:$I72,BG$2),"x","")</f>
        <v/>
      </c>
      <c r="BH72" s="31" t="str">
        <f>IF(COUNTIFS('Tracking - SPRI - Technical Doc'!$F72:$I72,BH$2),"x","")</f>
        <v/>
      </c>
      <c r="BI72" s="31" t="str">
        <f>IF(COUNTIFS('Tracking - SPRI - Technical Doc'!$F72:$I72,BI$2),"x","")</f>
        <v/>
      </c>
      <c r="BJ72" s="31" t="str">
        <f>IF(COUNTIFS('Tracking - SPRI - Technical Doc'!$F72:$I72,BJ$2),"x","")</f>
        <v/>
      </c>
      <c r="BK72" s="31" t="str">
        <f>IF(COUNTIFS('Tracking - SPRI - Technical Doc'!$F72:$I72,BK$2),"x","")</f>
        <v/>
      </c>
      <c r="BL72" s="31" t="str">
        <f>IF(COUNTIFS('Tracking - SPRI - Technical Doc'!$F72:$I72,BL$2),"x","")</f>
        <v/>
      </c>
      <c r="BM72" s="31" t="str">
        <f>IF(COUNTIFS('Tracking - SPRI - Technical Doc'!$F72:$I72,BM$2),"x","")</f>
        <v/>
      </c>
      <c r="BN72" s="31" t="str">
        <f>IF(COUNTIFS('Tracking - SPRI - Technical Doc'!$F72:$I72,BN$2),"x","")</f>
        <v/>
      </c>
      <c r="BO72" s="31" t="str">
        <f>IF(COUNTIFS('Tracking - SPRI - Technical Doc'!$F72:$I72,BO$2),"x","")</f>
        <v/>
      </c>
      <c r="BP72" s="31" t="str">
        <f>IF(COUNTIFS('Tracking - SPRI - Technical Doc'!$F72:$I72,BP$2),"x","")</f>
        <v/>
      </c>
      <c r="BQ72" s="31" t="str">
        <f>IF(COUNTIFS('Tracking - SPRI - Technical Doc'!$F72:$I72,BQ$2),"x","")</f>
        <v/>
      </c>
      <c r="BR72" s="31" t="str">
        <f>IF(COUNTIFS('Tracking - SPRI - Technical Doc'!$F72:$I72,BR$2),"x","")</f>
        <v/>
      </c>
      <c r="BS72" s="31" t="str">
        <f>IF(COUNTIFS('Tracking - SPRI - Technical Doc'!$F72:$I72,BS$2),"x","")</f>
        <v/>
      </c>
      <c r="BT72" s="31" t="str">
        <f>IF(COUNTIFS('Tracking - SPRI - Technical Doc'!$F72:$I72,BT$2),"x","")</f>
        <v/>
      </c>
    </row>
    <row r="73" spans="1:72" ht="32" customHeight="1" x14ac:dyDescent="0.15">
      <c r="A73" s="10" t="str">
        <f>'Tracking - SPRI - Technical Doc'!$B73</f>
        <v>Elevating Roofing Quality: SPRI Technical Activities Raise the Bar for Roofing (Professional Roofing, July 2013, Mike Ennis)</v>
      </c>
      <c r="B73" s="11" t="str">
        <f ca="1">IF(YEAR(NOW())-YEAR('Tracking - SPRI - Technical Doc'!E73)&gt;4,"x","")</f>
        <v>x</v>
      </c>
      <c r="C73" s="12" t="str">
        <f>IF('Tracking - SPRI - Technical Doc'!$C73="s","x","")</f>
        <v/>
      </c>
      <c r="D73" s="12" t="str">
        <f>IF('Tracking - SPRI - Technical Doc'!$C73="r","x","")</f>
        <v/>
      </c>
      <c r="E73" s="12" t="str">
        <f>IF('Tracking - SPRI - Technical Doc'!$C73="w","x","")</f>
        <v/>
      </c>
      <c r="F73" s="12" t="str">
        <f>IF('Tracking - SPRI - Technical Doc'!$C73="b","x","")</f>
        <v/>
      </c>
      <c r="G73" s="12" t="str">
        <f>IF('Tracking - SPRI - Technical Doc'!$C73="p","x","")</f>
        <v/>
      </c>
      <c r="H73" s="12" t="str">
        <f>IF('Tracking - SPRI - Technical Doc'!$C73="a","x","")</f>
        <v>x</v>
      </c>
      <c r="I73" s="30" t="str">
        <f>IF(COUNTIFS('Tracking - SPRI - Technical Doc'!$F73:$I73,I$2),"x","")</f>
        <v/>
      </c>
      <c r="J73" s="30" t="str">
        <f>IF(COUNTIFS('Tracking - SPRI - Technical Doc'!$F73:$I73,J$2),"x","")</f>
        <v/>
      </c>
      <c r="K73" s="30" t="str">
        <f>IF(COUNTIFS('Tracking - SPRI - Technical Doc'!$F73:$I73,K$2),"x","")</f>
        <v/>
      </c>
      <c r="L73" s="30" t="str">
        <f>IF(COUNTIFS('Tracking - SPRI - Technical Doc'!$F73:$I73,L$2),"x","")</f>
        <v/>
      </c>
      <c r="M73" s="30" t="str">
        <f>IF(COUNTIFS('Tracking - SPRI - Technical Doc'!$F73:$I73,M$2),"x","")</f>
        <v/>
      </c>
      <c r="N73" s="30" t="str">
        <f>IF(COUNTIFS('Tracking - SPRI - Technical Doc'!$F73:$I73,N$2),"x","")</f>
        <v/>
      </c>
      <c r="O73" s="30" t="str">
        <f>IF(COUNTIFS('Tracking - SPRI - Technical Doc'!$F73:$I73,O$2),"x","")</f>
        <v/>
      </c>
      <c r="P73" s="30" t="str">
        <f>IF(COUNTIFS('Tracking - SPRI - Technical Doc'!$F73:$I73,P$2),"x","")</f>
        <v/>
      </c>
      <c r="Q73" s="30" t="str">
        <f>IF(COUNTIFS('Tracking - SPRI - Technical Doc'!$F73:$I73,Q$2),"x","")</f>
        <v/>
      </c>
      <c r="R73" s="30" t="str">
        <f>IF(COUNTIFS('Tracking - SPRI - Technical Doc'!$F73:$I73,R$2),"x","")</f>
        <v/>
      </c>
      <c r="S73" s="30" t="str">
        <f>IF(COUNTIFS('Tracking - SPRI - Technical Doc'!$F73:$I73,S$2),"x","")</f>
        <v/>
      </c>
      <c r="T73" s="30" t="str">
        <f>IF(COUNTIFS('Tracking - SPRI - Technical Doc'!$F73:$I73,T$2),"x","")</f>
        <v/>
      </c>
      <c r="U73" s="30" t="str">
        <f>IF(COUNTIFS('Tracking - SPRI - Technical Doc'!$F73:$I73,U$2),"x","")</f>
        <v/>
      </c>
      <c r="V73" s="30" t="str">
        <f>IF(COUNTIFS('Tracking - SPRI - Technical Doc'!$F73:$I73,V$2),"x","")</f>
        <v/>
      </c>
      <c r="W73" s="30" t="str">
        <f>IF(COUNTIFS('Tracking - SPRI - Technical Doc'!$F73:$I73,W$2),"x","")</f>
        <v/>
      </c>
      <c r="X73" s="30" t="str">
        <f>IF(COUNTIFS('Tracking - SPRI - Technical Doc'!$F73:$I73,X$2),"x","")</f>
        <v/>
      </c>
      <c r="Y73" s="30" t="str">
        <f>IF(COUNTIFS('Tracking - SPRI - Technical Doc'!$F73:$I73,Y$2),"x","")</f>
        <v/>
      </c>
      <c r="Z73" s="30" t="str">
        <f>IF(COUNTIFS('Tracking - SPRI - Technical Doc'!$F73:$I73,Z$2),"x","")</f>
        <v/>
      </c>
      <c r="AA73" s="30" t="str">
        <f>IF(COUNTIFS('Tracking - SPRI - Technical Doc'!$F73:$I73,AA$2),"x","")</f>
        <v/>
      </c>
      <c r="AB73" s="30" t="str">
        <f>IF(COUNTIFS('Tracking - SPRI - Technical Doc'!$F73:$I73,AB$2),"x","")</f>
        <v/>
      </c>
      <c r="AC73" s="30" t="str">
        <f>IF(COUNTIFS('Tracking - SPRI - Technical Doc'!$F73:$I73,AC$2),"x","")</f>
        <v/>
      </c>
      <c r="AD73" s="30" t="str">
        <f>IF(COUNTIFS('Tracking - SPRI - Technical Doc'!$F73:$I73,AD$2),"x","")</f>
        <v/>
      </c>
      <c r="AE73" s="30" t="str">
        <f>IF(COUNTIFS('Tracking - SPRI - Technical Doc'!$F73:$I73,AE$2),"x","")</f>
        <v/>
      </c>
      <c r="AF73" s="30" t="str">
        <f>IF(COUNTIFS('Tracking - SPRI - Technical Doc'!$F73:$I73,AF$2),"x","")</f>
        <v/>
      </c>
      <c r="AG73" s="30" t="str">
        <f>IF(COUNTIFS('Tracking - SPRI - Technical Doc'!$F73:$I73,AG$2),"x","")</f>
        <v/>
      </c>
      <c r="AH73" s="30" t="str">
        <f>IF(COUNTIFS('Tracking - SPRI - Technical Doc'!$F73:$I73,AH$2),"x","")</f>
        <v/>
      </c>
      <c r="AI73" s="30" t="str">
        <f>IF(COUNTIFS('Tracking - SPRI - Technical Doc'!$F73:$I73,AI$2),"x","")</f>
        <v/>
      </c>
      <c r="AJ73" s="30" t="str">
        <f>IF(COUNTIFS('Tracking - SPRI - Technical Doc'!$F73:$I73,AJ$2),"x","")</f>
        <v/>
      </c>
      <c r="AK73" s="30" t="str">
        <f>IF(COUNTIFS('Tracking - SPRI - Technical Doc'!$F73:$I73,AK$2),"x","")</f>
        <v/>
      </c>
      <c r="AL73" s="30" t="str">
        <f>IF(COUNTIFS('Tracking - SPRI - Technical Doc'!$F73:$I73,AL$2),"x","")</f>
        <v/>
      </c>
      <c r="AM73" s="30" t="str">
        <f>IF(COUNTIFS('Tracking - SPRI - Technical Doc'!$F73:$I73,AM$2),"x","")</f>
        <v/>
      </c>
      <c r="AN73" s="30" t="str">
        <f>IF(COUNTIFS('Tracking - SPRI - Technical Doc'!$F73:$I73,AN$2),"x","")</f>
        <v/>
      </c>
      <c r="AO73" s="30" t="str">
        <f>IF(COUNTIFS('Tracking - SPRI - Technical Doc'!$F73:$I73,AO$2),"x","")</f>
        <v/>
      </c>
      <c r="AP73" s="30" t="str">
        <f>IF(COUNTIFS('Tracking - SPRI - Technical Doc'!$F73:$I73,AP$2),"x","")</f>
        <v/>
      </c>
      <c r="AQ73" s="30" t="str">
        <f>IF(COUNTIFS('Tracking - SPRI - Technical Doc'!$F73:$I73,AQ$2),"x","")</f>
        <v/>
      </c>
      <c r="AR73" s="30" t="str">
        <f>IF(COUNTIFS('Tracking - SPRI - Technical Doc'!$F73:$I73,AR$2),"x","")</f>
        <v/>
      </c>
      <c r="AS73" s="30" t="str">
        <f>IF(COUNTIFS('Tracking - SPRI - Technical Doc'!$F73:$I73,AS$2),"x","")</f>
        <v/>
      </c>
      <c r="AT73" s="30" t="str">
        <f>IF(COUNTIFS('Tracking - SPRI - Technical Doc'!$F73:$I73,AT$2),"x","")</f>
        <v/>
      </c>
      <c r="AU73" s="30" t="str">
        <f>IF(COUNTIFS('Tracking - SPRI - Technical Doc'!$F73:$I73,AU$2),"x","")</f>
        <v/>
      </c>
      <c r="AV73" s="31" t="str">
        <f>IF(COUNTIFS('Tracking - SPRI - Technical Doc'!$F73:$I73,AV$2),"x","")</f>
        <v/>
      </c>
      <c r="AW73" s="31" t="str">
        <f>IF(COUNTIFS('Tracking - SPRI - Technical Doc'!$F73:$I73,AW$2),"x","")</f>
        <v/>
      </c>
      <c r="AX73" s="31" t="str">
        <f>IF(COUNTIFS('Tracking - SPRI - Technical Doc'!$F73:$I73,AX$2),"x","")</f>
        <v/>
      </c>
      <c r="AY73" s="31" t="str">
        <f>IF(COUNTIFS('Tracking - SPRI - Technical Doc'!$F73:$I73,AY$2),"x","")</f>
        <v/>
      </c>
      <c r="AZ73" s="31" t="str">
        <f>IF(COUNTIFS('Tracking - SPRI - Technical Doc'!$F73:$I73,AZ$2),"x","")</f>
        <v/>
      </c>
      <c r="BA73" s="31" t="str">
        <f>IF(COUNTIFS('Tracking - SPRI - Technical Doc'!$F73:$I73,BA$2),"x","")</f>
        <v/>
      </c>
      <c r="BB73" s="31" t="str">
        <f>IF(COUNTIFS('Tracking - SPRI - Technical Doc'!$F73:$I73,BB$2),"x","")</f>
        <v/>
      </c>
      <c r="BC73" s="31" t="str">
        <f>IF(COUNTIFS('Tracking - SPRI - Technical Doc'!$F73:$I73,BC$2),"x","")</f>
        <v/>
      </c>
      <c r="BD73" s="31" t="str">
        <f>IF(COUNTIFS('Tracking - SPRI - Technical Doc'!$F73:$I73,BD$2),"x","")</f>
        <v/>
      </c>
      <c r="BE73" s="31" t="str">
        <f>IF(COUNTIFS('Tracking - SPRI - Technical Doc'!$F73:$I73,BE$2),"x","")</f>
        <v/>
      </c>
      <c r="BF73" s="31" t="str">
        <f>IF(COUNTIFS('Tracking - SPRI - Technical Doc'!$F73:$I73,BF$2),"x","")</f>
        <v/>
      </c>
      <c r="BG73" s="31" t="str">
        <f>IF(COUNTIFS('Tracking - SPRI - Technical Doc'!$F73:$I73,BG$2),"x","")</f>
        <v/>
      </c>
      <c r="BH73" s="31" t="str">
        <f>IF(COUNTIFS('Tracking - SPRI - Technical Doc'!$F73:$I73,BH$2),"x","")</f>
        <v/>
      </c>
      <c r="BI73" s="31" t="str">
        <f>IF(COUNTIFS('Tracking - SPRI - Technical Doc'!$F73:$I73,BI$2),"x","")</f>
        <v/>
      </c>
      <c r="BJ73" s="31" t="str">
        <f>IF(COUNTIFS('Tracking - SPRI - Technical Doc'!$F73:$I73,BJ$2),"x","")</f>
        <v/>
      </c>
      <c r="BK73" s="31" t="str">
        <f>IF(COUNTIFS('Tracking - SPRI - Technical Doc'!$F73:$I73,BK$2),"x","")</f>
        <v/>
      </c>
      <c r="BL73" s="31" t="str">
        <f>IF(COUNTIFS('Tracking - SPRI - Technical Doc'!$F73:$I73,BL$2),"x","")</f>
        <v/>
      </c>
      <c r="BM73" s="31" t="str">
        <f>IF(COUNTIFS('Tracking - SPRI - Technical Doc'!$F73:$I73,BM$2),"x","")</f>
        <v/>
      </c>
      <c r="BN73" s="31" t="str">
        <f>IF(COUNTIFS('Tracking - SPRI - Technical Doc'!$F73:$I73,BN$2),"x","")</f>
        <v/>
      </c>
      <c r="BO73" s="31" t="str">
        <f>IF(COUNTIFS('Tracking - SPRI - Technical Doc'!$F73:$I73,BO$2),"x","")</f>
        <v/>
      </c>
      <c r="BP73" s="31" t="str">
        <f>IF(COUNTIFS('Tracking - SPRI - Technical Doc'!$F73:$I73,BP$2),"x","")</f>
        <v/>
      </c>
      <c r="BQ73" s="31" t="str">
        <f>IF(COUNTIFS('Tracking - SPRI - Technical Doc'!$F73:$I73,BQ$2),"x","")</f>
        <v/>
      </c>
      <c r="BR73" s="31" t="str">
        <f>IF(COUNTIFS('Tracking - SPRI - Technical Doc'!$F73:$I73,BR$2),"x","")</f>
        <v/>
      </c>
      <c r="BS73" s="31" t="str">
        <f>IF(COUNTIFS('Tracking - SPRI - Technical Doc'!$F73:$I73,BS$2),"x","")</f>
        <v/>
      </c>
      <c r="BT73" s="31" t="str">
        <f>IF(COUNTIFS('Tracking - SPRI - Technical Doc'!$F73:$I73,BT$2),"x","")</f>
        <v/>
      </c>
    </row>
    <row r="74" spans="1:72" ht="44" customHeight="1" x14ac:dyDescent="0.15">
      <c r="A74" s="10" t="str">
        <f>'Tracking - SPRI - Technical Doc'!$B74</f>
        <v>A Busy Year: SPRI has been active issuing new standards and guidance for the industry (Professional Roofing, March 2011, Mike Ennis)</v>
      </c>
      <c r="B74" s="11" t="str">
        <f ca="1">IF(YEAR(NOW())-YEAR('Tracking - SPRI - Technical Doc'!E74)&gt;4,"x","")</f>
        <v>x</v>
      </c>
      <c r="C74" s="12" t="str">
        <f>IF('Tracking - SPRI - Technical Doc'!$C74="s","x","")</f>
        <v/>
      </c>
      <c r="D74" s="12" t="str">
        <f>IF('Tracking - SPRI - Technical Doc'!$C74="r","x","")</f>
        <v/>
      </c>
      <c r="E74" s="12" t="str">
        <f>IF('Tracking - SPRI - Technical Doc'!$C74="w","x","")</f>
        <v/>
      </c>
      <c r="F74" s="12" t="str">
        <f>IF('Tracking - SPRI - Technical Doc'!$C74="b","x","")</f>
        <v/>
      </c>
      <c r="G74" s="12" t="str">
        <f>IF('Tracking - SPRI - Technical Doc'!$C74="p","x","")</f>
        <v/>
      </c>
      <c r="H74" s="12" t="str">
        <f>IF('Tracking - SPRI - Technical Doc'!$C74="a","x","")</f>
        <v>x</v>
      </c>
      <c r="I74" s="30" t="str">
        <f>IF(COUNTIFS('Tracking - SPRI - Technical Doc'!$F74:$I74,I$2),"x","")</f>
        <v/>
      </c>
      <c r="J74" s="30" t="str">
        <f>IF(COUNTIFS('Tracking - SPRI - Technical Doc'!$F74:$I74,J$2),"x","")</f>
        <v/>
      </c>
      <c r="K74" s="30" t="str">
        <f>IF(COUNTIFS('Tracking - SPRI - Technical Doc'!$F74:$I74,K$2),"x","")</f>
        <v/>
      </c>
      <c r="L74" s="30" t="str">
        <f>IF(COUNTIFS('Tracking - SPRI - Technical Doc'!$F74:$I74,L$2),"x","")</f>
        <v/>
      </c>
      <c r="M74" s="30" t="str">
        <f>IF(COUNTIFS('Tracking - SPRI - Technical Doc'!$F74:$I74,M$2),"x","")</f>
        <v/>
      </c>
      <c r="N74" s="30" t="str">
        <f>IF(COUNTIFS('Tracking - SPRI - Technical Doc'!$F74:$I74,N$2),"x","")</f>
        <v/>
      </c>
      <c r="O74" s="30" t="str">
        <f>IF(COUNTIFS('Tracking - SPRI - Technical Doc'!$F74:$I74,O$2),"x","")</f>
        <v/>
      </c>
      <c r="P74" s="30" t="str">
        <f>IF(COUNTIFS('Tracking - SPRI - Technical Doc'!$F74:$I74,P$2),"x","")</f>
        <v/>
      </c>
      <c r="Q74" s="30" t="str">
        <f>IF(COUNTIFS('Tracking - SPRI - Technical Doc'!$F74:$I74,Q$2),"x","")</f>
        <v/>
      </c>
      <c r="R74" s="30" t="str">
        <f>IF(COUNTIFS('Tracking - SPRI - Technical Doc'!$F74:$I74,R$2),"x","")</f>
        <v/>
      </c>
      <c r="S74" s="30" t="str">
        <f>IF(COUNTIFS('Tracking - SPRI - Technical Doc'!$F74:$I74,S$2),"x","")</f>
        <v/>
      </c>
      <c r="T74" s="30" t="str">
        <f>IF(COUNTIFS('Tracking - SPRI - Technical Doc'!$F74:$I74,T$2),"x","")</f>
        <v/>
      </c>
      <c r="U74" s="30" t="str">
        <f>IF(COUNTIFS('Tracking - SPRI - Technical Doc'!$F74:$I74,U$2),"x","")</f>
        <v/>
      </c>
      <c r="V74" s="30" t="str">
        <f>IF(COUNTIFS('Tracking - SPRI - Technical Doc'!$F74:$I74,V$2),"x","")</f>
        <v/>
      </c>
      <c r="W74" s="30" t="str">
        <f>IF(COUNTIFS('Tracking - SPRI - Technical Doc'!$F74:$I74,W$2),"x","")</f>
        <v/>
      </c>
      <c r="X74" s="30" t="str">
        <f>IF(COUNTIFS('Tracking - SPRI - Technical Doc'!$F74:$I74,X$2),"x","")</f>
        <v/>
      </c>
      <c r="Y74" s="30" t="str">
        <f>IF(COUNTIFS('Tracking - SPRI - Technical Doc'!$F74:$I74,Y$2),"x","")</f>
        <v/>
      </c>
      <c r="Z74" s="30" t="str">
        <f>IF(COUNTIFS('Tracking - SPRI - Technical Doc'!$F74:$I74,Z$2),"x","")</f>
        <v/>
      </c>
      <c r="AA74" s="30" t="str">
        <f>IF(COUNTIFS('Tracking - SPRI - Technical Doc'!$F74:$I74,AA$2),"x","")</f>
        <v/>
      </c>
      <c r="AB74" s="30" t="str">
        <f>IF(COUNTIFS('Tracking - SPRI - Technical Doc'!$F74:$I74,AB$2),"x","")</f>
        <v/>
      </c>
      <c r="AC74" s="30" t="str">
        <f>IF(COUNTIFS('Tracking - SPRI - Technical Doc'!$F74:$I74,AC$2),"x","")</f>
        <v/>
      </c>
      <c r="AD74" s="30" t="str">
        <f>IF(COUNTIFS('Tracking - SPRI - Technical Doc'!$F74:$I74,AD$2),"x","")</f>
        <v/>
      </c>
      <c r="AE74" s="30" t="str">
        <f>IF(COUNTIFS('Tracking - SPRI - Technical Doc'!$F74:$I74,AE$2),"x","")</f>
        <v/>
      </c>
      <c r="AF74" s="30" t="str">
        <f>IF(COUNTIFS('Tracking - SPRI - Technical Doc'!$F74:$I74,AF$2),"x","")</f>
        <v/>
      </c>
      <c r="AG74" s="30" t="str">
        <f>IF(COUNTIFS('Tracking - SPRI - Technical Doc'!$F74:$I74,AG$2),"x","")</f>
        <v/>
      </c>
      <c r="AH74" s="30" t="str">
        <f>IF(COUNTIFS('Tracking - SPRI - Technical Doc'!$F74:$I74,AH$2),"x","")</f>
        <v/>
      </c>
      <c r="AI74" s="30" t="str">
        <f>IF(COUNTIFS('Tracking - SPRI - Technical Doc'!$F74:$I74,AI$2),"x","")</f>
        <v/>
      </c>
      <c r="AJ74" s="30" t="str">
        <f>IF(COUNTIFS('Tracking - SPRI - Technical Doc'!$F74:$I74,AJ$2),"x","")</f>
        <v/>
      </c>
      <c r="AK74" s="30" t="str">
        <f>IF(COUNTIFS('Tracking - SPRI - Technical Doc'!$F74:$I74,AK$2),"x","")</f>
        <v/>
      </c>
      <c r="AL74" s="30" t="str">
        <f>IF(COUNTIFS('Tracking - SPRI - Technical Doc'!$F74:$I74,AL$2),"x","")</f>
        <v/>
      </c>
      <c r="AM74" s="30" t="str">
        <f>IF(COUNTIFS('Tracking - SPRI - Technical Doc'!$F74:$I74,AM$2),"x","")</f>
        <v>x</v>
      </c>
      <c r="AN74" s="30" t="str">
        <f>IF(COUNTIFS('Tracking - SPRI - Technical Doc'!$F74:$I74,AN$2),"x","")</f>
        <v/>
      </c>
      <c r="AO74" s="30" t="str">
        <f>IF(COUNTIFS('Tracking - SPRI - Technical Doc'!$F74:$I74,AO$2),"x","")</f>
        <v/>
      </c>
      <c r="AP74" s="30" t="str">
        <f>IF(COUNTIFS('Tracking - SPRI - Technical Doc'!$F74:$I74,AP$2),"x","")</f>
        <v/>
      </c>
      <c r="AQ74" s="30" t="str">
        <f>IF(COUNTIFS('Tracking - SPRI - Technical Doc'!$F74:$I74,AQ$2),"x","")</f>
        <v/>
      </c>
      <c r="AR74" s="30" t="str">
        <f>IF(COUNTIFS('Tracking - SPRI - Technical Doc'!$F74:$I74,AR$2),"x","")</f>
        <v/>
      </c>
      <c r="AS74" s="30" t="str">
        <f>IF(COUNTIFS('Tracking - SPRI - Technical Doc'!$F74:$I74,AS$2),"x","")</f>
        <v/>
      </c>
      <c r="AT74" s="30" t="str">
        <f>IF(COUNTIFS('Tracking - SPRI - Technical Doc'!$F74:$I74,AT$2),"x","")</f>
        <v/>
      </c>
      <c r="AU74" s="30" t="str">
        <f>IF(COUNTIFS('Tracking - SPRI - Technical Doc'!$F74:$I74,AU$2),"x","")</f>
        <v/>
      </c>
      <c r="AV74" s="31" t="str">
        <f>IF(COUNTIFS('Tracking - SPRI - Technical Doc'!$F74:$I74,AV$2),"x","")</f>
        <v/>
      </c>
      <c r="AW74" s="31" t="str">
        <f>IF(COUNTIFS('Tracking - SPRI - Technical Doc'!$F74:$I74,AW$2),"x","")</f>
        <v/>
      </c>
      <c r="AX74" s="31" t="str">
        <f>IF(COUNTIFS('Tracking - SPRI - Technical Doc'!$F74:$I74,AX$2),"x","")</f>
        <v/>
      </c>
      <c r="AY74" s="31" t="str">
        <f>IF(COUNTIFS('Tracking - SPRI - Technical Doc'!$F74:$I74,AY$2),"x","")</f>
        <v/>
      </c>
      <c r="AZ74" s="31" t="str">
        <f>IF(COUNTIFS('Tracking - SPRI - Technical Doc'!$F74:$I74,AZ$2),"x","")</f>
        <v/>
      </c>
      <c r="BA74" s="31" t="str">
        <f>IF(COUNTIFS('Tracking - SPRI - Technical Doc'!$F74:$I74,BA$2),"x","")</f>
        <v/>
      </c>
      <c r="BB74" s="31" t="str">
        <f>IF(COUNTIFS('Tracking - SPRI - Technical Doc'!$F74:$I74,BB$2),"x","")</f>
        <v/>
      </c>
      <c r="BC74" s="31" t="str">
        <f>IF(COUNTIFS('Tracking - SPRI - Technical Doc'!$F74:$I74,BC$2),"x","")</f>
        <v/>
      </c>
      <c r="BD74" s="31" t="str">
        <f>IF(COUNTIFS('Tracking - SPRI - Technical Doc'!$F74:$I74,BD$2),"x","")</f>
        <v/>
      </c>
      <c r="BE74" s="31" t="str">
        <f>IF(COUNTIFS('Tracking - SPRI - Technical Doc'!$F74:$I74,BE$2),"x","")</f>
        <v/>
      </c>
      <c r="BF74" s="31" t="str">
        <f>IF(COUNTIFS('Tracking - SPRI - Technical Doc'!$F74:$I74,BF$2),"x","")</f>
        <v/>
      </c>
      <c r="BG74" s="31" t="str">
        <f>IF(COUNTIFS('Tracking - SPRI - Technical Doc'!$F74:$I74,BG$2),"x","")</f>
        <v/>
      </c>
      <c r="BH74" s="31" t="str">
        <f>IF(COUNTIFS('Tracking - SPRI - Technical Doc'!$F74:$I74,BH$2),"x","")</f>
        <v/>
      </c>
      <c r="BI74" s="31" t="str">
        <f>IF(COUNTIFS('Tracking - SPRI - Technical Doc'!$F74:$I74,BI$2),"x","")</f>
        <v/>
      </c>
      <c r="BJ74" s="31" t="str">
        <f>IF(COUNTIFS('Tracking - SPRI - Technical Doc'!$F74:$I74,BJ$2),"x","")</f>
        <v/>
      </c>
      <c r="BK74" s="31" t="str">
        <f>IF(COUNTIFS('Tracking - SPRI - Technical Doc'!$F74:$I74,BK$2),"x","")</f>
        <v/>
      </c>
      <c r="BL74" s="31" t="str">
        <f>IF(COUNTIFS('Tracking - SPRI - Technical Doc'!$F74:$I74,BL$2),"x","")</f>
        <v/>
      </c>
      <c r="BM74" s="31" t="str">
        <f>IF(COUNTIFS('Tracking - SPRI - Technical Doc'!$F74:$I74,BM$2),"x","")</f>
        <v/>
      </c>
      <c r="BN74" s="31" t="str">
        <f>IF(COUNTIFS('Tracking - SPRI - Technical Doc'!$F74:$I74,BN$2),"x","")</f>
        <v/>
      </c>
      <c r="BO74" s="31" t="str">
        <f>IF(COUNTIFS('Tracking - SPRI - Technical Doc'!$F74:$I74,BO$2),"x","")</f>
        <v/>
      </c>
      <c r="BP74" s="31" t="str">
        <f>IF(COUNTIFS('Tracking - SPRI - Technical Doc'!$F74:$I74,BP$2),"x","")</f>
        <v/>
      </c>
      <c r="BQ74" s="31" t="str">
        <f>IF(COUNTIFS('Tracking - SPRI - Technical Doc'!$F74:$I74,BQ$2),"x","")</f>
        <v/>
      </c>
      <c r="BR74" s="31" t="str">
        <f>IF(COUNTIFS('Tracking - SPRI - Technical Doc'!$F74:$I74,BR$2),"x","")</f>
        <v/>
      </c>
      <c r="BS74" s="31" t="str">
        <f>IF(COUNTIFS('Tracking - SPRI - Technical Doc'!$F74:$I74,BS$2),"x","")</f>
        <v/>
      </c>
      <c r="BT74" s="31" t="str">
        <f>IF(COUNTIFS('Tracking - SPRI - Technical Doc'!$F74:$I74,BT$2),"x","")</f>
        <v/>
      </c>
    </row>
    <row r="75" spans="1:72" ht="32" customHeight="1" x14ac:dyDescent="0.15">
      <c r="A75" s="10" t="str">
        <f>'Tracking - SPRI - Technical Doc'!$B75</f>
        <v>Forward Thinking: The single-ply roofing industry evolves (Professional Roofing, September 2009, Mike Ennis)</v>
      </c>
      <c r="B75" s="11" t="str">
        <f ca="1">IF(YEAR(NOW())-YEAR('Tracking - SPRI - Technical Doc'!E75)&gt;4,"x","")</f>
        <v>x</v>
      </c>
      <c r="C75" s="12" t="str">
        <f>IF('Tracking - SPRI - Technical Doc'!$C75="s","x","")</f>
        <v/>
      </c>
      <c r="D75" s="12" t="str">
        <f>IF('Tracking - SPRI - Technical Doc'!$C75="r","x","")</f>
        <v/>
      </c>
      <c r="E75" s="12" t="str">
        <f>IF('Tracking - SPRI - Technical Doc'!$C75="w","x","")</f>
        <v/>
      </c>
      <c r="F75" s="12" t="str">
        <f>IF('Tracking - SPRI - Technical Doc'!$C75="b","x","")</f>
        <v/>
      </c>
      <c r="G75" s="12" t="str">
        <f>IF('Tracking - SPRI - Technical Doc'!$C75="p","x","")</f>
        <v/>
      </c>
      <c r="H75" s="12" t="str">
        <f>IF('Tracking - SPRI - Technical Doc'!$C75="a","x","")</f>
        <v>x</v>
      </c>
      <c r="I75" s="30" t="str">
        <f>IF(COUNTIFS('Tracking - SPRI - Technical Doc'!$F75:$I75,I$2),"x","")</f>
        <v/>
      </c>
      <c r="J75" s="30" t="str">
        <f>IF(COUNTIFS('Tracking - SPRI - Technical Doc'!$F75:$I75,J$2),"x","")</f>
        <v/>
      </c>
      <c r="K75" s="30" t="str">
        <f>IF(COUNTIFS('Tracking - SPRI - Technical Doc'!$F75:$I75,K$2),"x","")</f>
        <v/>
      </c>
      <c r="L75" s="30" t="str">
        <f>IF(COUNTIFS('Tracking - SPRI - Technical Doc'!$F75:$I75,L$2),"x","")</f>
        <v/>
      </c>
      <c r="M75" s="30" t="str">
        <f>IF(COUNTIFS('Tracking - SPRI - Technical Doc'!$F75:$I75,M$2),"x","")</f>
        <v/>
      </c>
      <c r="N75" s="30" t="str">
        <f>IF(COUNTIFS('Tracking - SPRI - Technical Doc'!$F75:$I75,N$2),"x","")</f>
        <v/>
      </c>
      <c r="O75" s="30" t="str">
        <f>IF(COUNTIFS('Tracking - SPRI - Technical Doc'!$F75:$I75,O$2),"x","")</f>
        <v/>
      </c>
      <c r="P75" s="30" t="str">
        <f>IF(COUNTIFS('Tracking - SPRI - Technical Doc'!$F75:$I75,P$2),"x","")</f>
        <v/>
      </c>
      <c r="Q75" s="30" t="str">
        <f>IF(COUNTIFS('Tracking - SPRI - Technical Doc'!$F75:$I75,Q$2),"x","")</f>
        <v/>
      </c>
      <c r="R75" s="30" t="str">
        <f>IF(COUNTIFS('Tracking - SPRI - Technical Doc'!$F75:$I75,R$2),"x","")</f>
        <v/>
      </c>
      <c r="S75" s="30" t="str">
        <f>IF(COUNTIFS('Tracking - SPRI - Technical Doc'!$F75:$I75,S$2),"x","")</f>
        <v/>
      </c>
      <c r="T75" s="30" t="str">
        <f>IF(COUNTIFS('Tracking - SPRI - Technical Doc'!$F75:$I75,T$2),"x","")</f>
        <v/>
      </c>
      <c r="U75" s="30" t="str">
        <f>IF(COUNTIFS('Tracking - SPRI - Technical Doc'!$F75:$I75,U$2),"x","")</f>
        <v/>
      </c>
      <c r="V75" s="30" t="str">
        <f>IF(COUNTIFS('Tracking - SPRI - Technical Doc'!$F75:$I75,V$2),"x","")</f>
        <v/>
      </c>
      <c r="W75" s="30" t="str">
        <f>IF(COUNTIFS('Tracking - SPRI - Technical Doc'!$F75:$I75,W$2),"x","")</f>
        <v/>
      </c>
      <c r="X75" s="30" t="str">
        <f>IF(COUNTIFS('Tracking - SPRI - Technical Doc'!$F75:$I75,X$2),"x","")</f>
        <v/>
      </c>
      <c r="Y75" s="30" t="str">
        <f>IF(COUNTIFS('Tracking - SPRI - Technical Doc'!$F75:$I75,Y$2),"x","")</f>
        <v/>
      </c>
      <c r="Z75" s="30" t="str">
        <f>IF(COUNTIFS('Tracking - SPRI - Technical Doc'!$F75:$I75,Z$2),"x","")</f>
        <v/>
      </c>
      <c r="AA75" s="30" t="str">
        <f>IF(COUNTIFS('Tracking - SPRI - Technical Doc'!$F75:$I75,AA$2),"x","")</f>
        <v/>
      </c>
      <c r="AB75" s="30" t="str">
        <f>IF(COUNTIFS('Tracking - SPRI - Technical Doc'!$F75:$I75,AB$2),"x","")</f>
        <v/>
      </c>
      <c r="AC75" s="30" t="str">
        <f>IF(COUNTIFS('Tracking - SPRI - Technical Doc'!$F75:$I75,AC$2),"x","")</f>
        <v/>
      </c>
      <c r="AD75" s="30" t="str">
        <f>IF(COUNTIFS('Tracking - SPRI - Technical Doc'!$F75:$I75,AD$2),"x","")</f>
        <v/>
      </c>
      <c r="AE75" s="30" t="str">
        <f>IF(COUNTIFS('Tracking - SPRI - Technical Doc'!$F75:$I75,AE$2),"x","")</f>
        <v/>
      </c>
      <c r="AF75" s="30" t="str">
        <f>IF(COUNTIFS('Tracking - SPRI - Technical Doc'!$F75:$I75,AF$2),"x","")</f>
        <v/>
      </c>
      <c r="AG75" s="30" t="str">
        <f>IF(COUNTIFS('Tracking - SPRI - Technical Doc'!$F75:$I75,AG$2),"x","")</f>
        <v/>
      </c>
      <c r="AH75" s="30" t="str">
        <f>IF(COUNTIFS('Tracking - SPRI - Technical Doc'!$F75:$I75,AH$2),"x","")</f>
        <v/>
      </c>
      <c r="AI75" s="30" t="str">
        <f>IF(COUNTIFS('Tracking - SPRI - Technical Doc'!$F75:$I75,AI$2),"x","")</f>
        <v/>
      </c>
      <c r="AJ75" s="30" t="str">
        <f>IF(COUNTIFS('Tracking - SPRI - Technical Doc'!$F75:$I75,AJ$2),"x","")</f>
        <v/>
      </c>
      <c r="AK75" s="30" t="str">
        <f>IF(COUNTIFS('Tracking - SPRI - Technical Doc'!$F75:$I75,AK$2),"x","")</f>
        <v/>
      </c>
      <c r="AL75" s="30" t="str">
        <f>IF(COUNTIFS('Tracking - SPRI - Technical Doc'!$F75:$I75,AL$2),"x","")</f>
        <v/>
      </c>
      <c r="AM75" s="30" t="str">
        <f>IF(COUNTIFS('Tracking - SPRI - Technical Doc'!$F75:$I75,AM$2),"x","")</f>
        <v/>
      </c>
      <c r="AN75" s="30" t="str">
        <f>IF(COUNTIFS('Tracking - SPRI - Technical Doc'!$F75:$I75,AN$2),"x","")</f>
        <v/>
      </c>
      <c r="AO75" s="30" t="str">
        <f>IF(COUNTIFS('Tracking - SPRI - Technical Doc'!$F75:$I75,AO$2),"x","")</f>
        <v/>
      </c>
      <c r="AP75" s="30" t="str">
        <f>IF(COUNTIFS('Tracking - SPRI - Technical Doc'!$F75:$I75,AP$2),"x","")</f>
        <v/>
      </c>
      <c r="AQ75" s="30" t="str">
        <f>IF(COUNTIFS('Tracking - SPRI - Technical Doc'!$F75:$I75,AQ$2),"x","")</f>
        <v/>
      </c>
      <c r="AR75" s="30" t="str">
        <f>IF(COUNTIFS('Tracking - SPRI - Technical Doc'!$F75:$I75,AR$2),"x","")</f>
        <v/>
      </c>
      <c r="AS75" s="30" t="str">
        <f>IF(COUNTIFS('Tracking - SPRI - Technical Doc'!$F75:$I75,AS$2),"x","")</f>
        <v/>
      </c>
      <c r="AT75" s="30" t="str">
        <f>IF(COUNTIFS('Tracking - SPRI - Technical Doc'!$F75:$I75,AT$2),"x","")</f>
        <v/>
      </c>
      <c r="AU75" s="30" t="str">
        <f>IF(COUNTIFS('Tracking - SPRI - Technical Doc'!$F75:$I75,AU$2),"x","")</f>
        <v/>
      </c>
      <c r="AV75" s="31" t="str">
        <f>IF(COUNTIFS('Tracking - SPRI - Technical Doc'!$F75:$I75,AV$2),"x","")</f>
        <v/>
      </c>
      <c r="AW75" s="31" t="str">
        <f>IF(COUNTIFS('Tracking - SPRI - Technical Doc'!$F75:$I75,AW$2),"x","")</f>
        <v/>
      </c>
      <c r="AX75" s="31" t="str">
        <f>IF(COUNTIFS('Tracking - SPRI - Technical Doc'!$F75:$I75,AX$2),"x","")</f>
        <v/>
      </c>
      <c r="AY75" s="31" t="str">
        <f>IF(COUNTIFS('Tracking - SPRI - Technical Doc'!$F75:$I75,AY$2),"x","")</f>
        <v/>
      </c>
      <c r="AZ75" s="31" t="str">
        <f>IF(COUNTIFS('Tracking - SPRI - Technical Doc'!$F75:$I75,AZ$2),"x","")</f>
        <v/>
      </c>
      <c r="BA75" s="31" t="str">
        <f>IF(COUNTIFS('Tracking - SPRI - Technical Doc'!$F75:$I75,BA$2),"x","")</f>
        <v/>
      </c>
      <c r="BB75" s="31" t="str">
        <f>IF(COUNTIFS('Tracking - SPRI - Technical Doc'!$F75:$I75,BB$2),"x","")</f>
        <v/>
      </c>
      <c r="BC75" s="31" t="str">
        <f>IF(COUNTIFS('Tracking - SPRI - Technical Doc'!$F75:$I75,BC$2),"x","")</f>
        <v/>
      </c>
      <c r="BD75" s="31" t="str">
        <f>IF(COUNTIFS('Tracking - SPRI - Technical Doc'!$F75:$I75,BD$2),"x","")</f>
        <v/>
      </c>
      <c r="BE75" s="31" t="str">
        <f>IF(COUNTIFS('Tracking - SPRI - Technical Doc'!$F75:$I75,BE$2),"x","")</f>
        <v/>
      </c>
      <c r="BF75" s="31" t="str">
        <f>IF(COUNTIFS('Tracking - SPRI - Technical Doc'!$F75:$I75,BF$2),"x","")</f>
        <v/>
      </c>
      <c r="BG75" s="31" t="str">
        <f>IF(COUNTIFS('Tracking - SPRI - Technical Doc'!$F75:$I75,BG$2),"x","")</f>
        <v/>
      </c>
      <c r="BH75" s="31" t="str">
        <f>IF(COUNTIFS('Tracking - SPRI - Technical Doc'!$F75:$I75,BH$2),"x","")</f>
        <v/>
      </c>
      <c r="BI75" s="31" t="str">
        <f>IF(COUNTIFS('Tracking - SPRI - Technical Doc'!$F75:$I75,BI$2),"x","")</f>
        <v/>
      </c>
      <c r="BJ75" s="31" t="str">
        <f>IF(COUNTIFS('Tracking - SPRI - Technical Doc'!$F75:$I75,BJ$2),"x","")</f>
        <v/>
      </c>
      <c r="BK75" s="31" t="str">
        <f>IF(COUNTIFS('Tracking - SPRI - Technical Doc'!$F75:$I75,BK$2),"x","")</f>
        <v/>
      </c>
      <c r="BL75" s="31" t="str">
        <f>IF(COUNTIFS('Tracking - SPRI - Technical Doc'!$F75:$I75,BL$2),"x","")</f>
        <v/>
      </c>
      <c r="BM75" s="31" t="str">
        <f>IF(COUNTIFS('Tracking - SPRI - Technical Doc'!$F75:$I75,BM$2),"x","")</f>
        <v/>
      </c>
      <c r="BN75" s="31" t="str">
        <f>IF(COUNTIFS('Tracking - SPRI - Technical Doc'!$F75:$I75,BN$2),"x","")</f>
        <v/>
      </c>
      <c r="BO75" s="31" t="str">
        <f>IF(COUNTIFS('Tracking - SPRI - Technical Doc'!$F75:$I75,BO$2),"x","")</f>
        <v/>
      </c>
      <c r="BP75" s="31" t="str">
        <f>IF(COUNTIFS('Tracking - SPRI - Technical Doc'!$F75:$I75,BP$2),"x","")</f>
        <v/>
      </c>
      <c r="BQ75" s="31" t="str">
        <f>IF(COUNTIFS('Tracking - SPRI - Technical Doc'!$F75:$I75,BQ$2),"x","")</f>
        <v/>
      </c>
      <c r="BR75" s="31" t="str">
        <f>IF(COUNTIFS('Tracking - SPRI - Technical Doc'!$F75:$I75,BR$2),"x","")</f>
        <v/>
      </c>
      <c r="BS75" s="31" t="str">
        <f>IF(COUNTIFS('Tracking - SPRI - Technical Doc'!$F75:$I75,BS$2),"x","")</f>
        <v/>
      </c>
      <c r="BT75" s="31" t="str">
        <f>IF(COUNTIFS('Tracking - SPRI - Technical Doc'!$F75:$I75,BT$2),"x","")</f>
        <v/>
      </c>
    </row>
    <row r="76" spans="1:72" ht="32" customHeight="1" x14ac:dyDescent="0.15">
      <c r="A76" s="10" t="str">
        <f>'Tracking - SPRI - Technical Doc'!$B76</f>
        <v>Saving Energy with Single Plies (Professional Roofing, October 2007, Mike Ennis)</v>
      </c>
      <c r="B76" s="11" t="str">
        <f ca="1">IF(YEAR(NOW())-YEAR('Tracking - SPRI - Technical Doc'!E76)&gt;4,"x","")</f>
        <v>x</v>
      </c>
      <c r="C76" s="12" t="str">
        <f>IF('Tracking - SPRI - Technical Doc'!$C76="s","x","")</f>
        <v/>
      </c>
      <c r="D76" s="12" t="str">
        <f>IF('Tracking - SPRI - Technical Doc'!$C76="r","x","")</f>
        <v/>
      </c>
      <c r="E76" s="12" t="str">
        <f>IF('Tracking - SPRI - Technical Doc'!$C76="w","x","")</f>
        <v/>
      </c>
      <c r="F76" s="12" t="str">
        <f>IF('Tracking - SPRI - Technical Doc'!$C76="b","x","")</f>
        <v/>
      </c>
      <c r="G76" s="12" t="str">
        <f>IF('Tracking - SPRI - Technical Doc'!$C76="p","x","")</f>
        <v/>
      </c>
      <c r="H76" s="12" t="str">
        <f>IF('Tracking - SPRI - Technical Doc'!$C76="a","x","")</f>
        <v>x</v>
      </c>
      <c r="I76" s="30" t="str">
        <f>IF(COUNTIFS('Tracking - SPRI - Technical Doc'!$F76:$I76,I$2),"x","")</f>
        <v/>
      </c>
      <c r="J76" s="30" t="str">
        <f>IF(COUNTIFS('Tracking - SPRI - Technical Doc'!$F76:$I76,J$2),"x","")</f>
        <v/>
      </c>
      <c r="K76" s="30" t="str">
        <f>IF(COUNTIFS('Tracking - SPRI - Technical Doc'!$F76:$I76,K$2),"x","")</f>
        <v/>
      </c>
      <c r="L76" s="30" t="str">
        <f>IF(COUNTIFS('Tracking - SPRI - Technical Doc'!$F76:$I76,L$2),"x","")</f>
        <v/>
      </c>
      <c r="M76" s="30" t="str">
        <f>IF(COUNTIFS('Tracking - SPRI - Technical Doc'!$F76:$I76,M$2),"x","")</f>
        <v/>
      </c>
      <c r="N76" s="30" t="str">
        <f>IF(COUNTIFS('Tracking - SPRI - Technical Doc'!$F76:$I76,N$2),"x","")</f>
        <v/>
      </c>
      <c r="O76" s="30" t="str">
        <f>IF(COUNTIFS('Tracking - SPRI - Technical Doc'!$F76:$I76,O$2),"x","")</f>
        <v/>
      </c>
      <c r="P76" s="30" t="str">
        <f>IF(COUNTIFS('Tracking - SPRI - Technical Doc'!$F76:$I76,P$2),"x","")</f>
        <v/>
      </c>
      <c r="Q76" s="30" t="str">
        <f>IF(COUNTIFS('Tracking - SPRI - Technical Doc'!$F76:$I76,Q$2),"x","")</f>
        <v/>
      </c>
      <c r="R76" s="30" t="str">
        <f>IF(COUNTIFS('Tracking - SPRI - Technical Doc'!$F76:$I76,R$2),"x","")</f>
        <v>x</v>
      </c>
      <c r="S76" s="30" t="str">
        <f>IF(COUNTIFS('Tracking - SPRI - Technical Doc'!$F76:$I76,S$2),"x","")</f>
        <v/>
      </c>
      <c r="T76" s="30" t="str">
        <f>IF(COUNTIFS('Tracking - SPRI - Technical Doc'!$F76:$I76,T$2),"x","")</f>
        <v/>
      </c>
      <c r="U76" s="30" t="str">
        <f>IF(COUNTIFS('Tracking - SPRI - Technical Doc'!$F76:$I76,U$2),"x","")</f>
        <v/>
      </c>
      <c r="V76" s="30" t="str">
        <f>IF(COUNTIFS('Tracking - SPRI - Technical Doc'!$F76:$I76,V$2),"x","")</f>
        <v/>
      </c>
      <c r="W76" s="30" t="str">
        <f>IF(COUNTIFS('Tracking - SPRI - Technical Doc'!$F76:$I76,W$2),"x","")</f>
        <v/>
      </c>
      <c r="X76" s="30" t="str">
        <f>IF(COUNTIFS('Tracking - SPRI - Technical Doc'!$F76:$I76,X$2),"x","")</f>
        <v/>
      </c>
      <c r="Y76" s="30" t="str">
        <f>IF(COUNTIFS('Tracking - SPRI - Technical Doc'!$F76:$I76,Y$2),"x","")</f>
        <v/>
      </c>
      <c r="Z76" s="30" t="str">
        <f>IF(COUNTIFS('Tracking - SPRI - Technical Doc'!$F76:$I76,Z$2),"x","")</f>
        <v/>
      </c>
      <c r="AA76" s="30" t="str">
        <f>IF(COUNTIFS('Tracking - SPRI - Technical Doc'!$F76:$I76,AA$2),"x","")</f>
        <v/>
      </c>
      <c r="AB76" s="30" t="str">
        <f>IF(COUNTIFS('Tracking - SPRI - Technical Doc'!$F76:$I76,AB$2),"x","")</f>
        <v/>
      </c>
      <c r="AC76" s="30" t="str">
        <f>IF(COUNTIFS('Tracking - SPRI - Technical Doc'!$F76:$I76,AC$2),"x","")</f>
        <v/>
      </c>
      <c r="AD76" s="30" t="str">
        <f>IF(COUNTIFS('Tracking - SPRI - Technical Doc'!$F76:$I76,AD$2),"x","")</f>
        <v/>
      </c>
      <c r="AE76" s="30" t="str">
        <f>IF(COUNTIFS('Tracking - SPRI - Technical Doc'!$F76:$I76,AE$2),"x","")</f>
        <v/>
      </c>
      <c r="AF76" s="30" t="str">
        <f>IF(COUNTIFS('Tracking - SPRI - Technical Doc'!$F76:$I76,AF$2),"x","")</f>
        <v/>
      </c>
      <c r="AG76" s="30" t="str">
        <f>IF(COUNTIFS('Tracking - SPRI - Technical Doc'!$F76:$I76,AG$2),"x","")</f>
        <v/>
      </c>
      <c r="AH76" s="30" t="str">
        <f>IF(COUNTIFS('Tracking - SPRI - Technical Doc'!$F76:$I76,AH$2),"x","")</f>
        <v/>
      </c>
      <c r="AI76" s="30" t="str">
        <f>IF(COUNTIFS('Tracking - SPRI - Technical Doc'!$F76:$I76,AI$2),"x","")</f>
        <v>x</v>
      </c>
      <c r="AJ76" s="30" t="str">
        <f>IF(COUNTIFS('Tracking - SPRI - Technical Doc'!$F76:$I76,AJ$2),"x","")</f>
        <v/>
      </c>
      <c r="AK76" s="30" t="str">
        <f>IF(COUNTIFS('Tracking - SPRI - Technical Doc'!$F76:$I76,AK$2),"x","")</f>
        <v/>
      </c>
      <c r="AL76" s="30" t="str">
        <f>IF(COUNTIFS('Tracking - SPRI - Technical Doc'!$F76:$I76,AL$2),"x","")</f>
        <v/>
      </c>
      <c r="AM76" s="30" t="str">
        <f>IF(COUNTIFS('Tracking - SPRI - Technical Doc'!$F76:$I76,AM$2),"x","")</f>
        <v/>
      </c>
      <c r="AN76" s="30" t="str">
        <f>IF(COUNTIFS('Tracking - SPRI - Technical Doc'!$F76:$I76,AN$2),"x","")</f>
        <v>x</v>
      </c>
      <c r="AO76" s="30" t="str">
        <f>IF(COUNTIFS('Tracking - SPRI - Technical Doc'!$F76:$I76,AO$2),"x","")</f>
        <v/>
      </c>
      <c r="AP76" s="30" t="str">
        <f>IF(COUNTIFS('Tracking - SPRI - Technical Doc'!$F76:$I76,AP$2),"x","")</f>
        <v/>
      </c>
      <c r="AQ76" s="30" t="str">
        <f>IF(COUNTIFS('Tracking - SPRI - Technical Doc'!$F76:$I76,AQ$2),"x","")</f>
        <v/>
      </c>
      <c r="AR76" s="30" t="str">
        <f>IF(COUNTIFS('Tracking - SPRI - Technical Doc'!$F76:$I76,AR$2),"x","")</f>
        <v/>
      </c>
      <c r="AS76" s="30" t="str">
        <f>IF(COUNTIFS('Tracking - SPRI - Technical Doc'!$F76:$I76,AS$2),"x","")</f>
        <v/>
      </c>
      <c r="AT76" s="30" t="str">
        <f>IF(COUNTIFS('Tracking - SPRI - Technical Doc'!$F76:$I76,AT$2),"x","")</f>
        <v/>
      </c>
      <c r="AU76" s="30" t="str">
        <f>IF(COUNTIFS('Tracking - SPRI - Technical Doc'!$F76:$I76,AU$2),"x","")</f>
        <v/>
      </c>
      <c r="AV76" s="31" t="str">
        <f>IF(COUNTIFS('Tracking - SPRI - Technical Doc'!$F76:$I76,AV$2),"x","")</f>
        <v/>
      </c>
      <c r="AW76" s="31" t="str">
        <f>IF(COUNTIFS('Tracking - SPRI - Technical Doc'!$F76:$I76,AW$2),"x","")</f>
        <v/>
      </c>
      <c r="AX76" s="31" t="str">
        <f>IF(COUNTIFS('Tracking - SPRI - Technical Doc'!$F76:$I76,AX$2),"x","")</f>
        <v/>
      </c>
      <c r="AY76" s="31" t="str">
        <f>IF(COUNTIFS('Tracking - SPRI - Technical Doc'!$F76:$I76,AY$2),"x","")</f>
        <v/>
      </c>
      <c r="AZ76" s="31" t="str">
        <f>IF(COUNTIFS('Tracking - SPRI - Technical Doc'!$F76:$I76,AZ$2),"x","")</f>
        <v/>
      </c>
      <c r="BA76" s="31" t="str">
        <f>IF(COUNTIFS('Tracking - SPRI - Technical Doc'!$F76:$I76,BA$2),"x","")</f>
        <v/>
      </c>
      <c r="BB76" s="31" t="str">
        <f>IF(COUNTIFS('Tracking - SPRI - Technical Doc'!$F76:$I76,BB$2),"x","")</f>
        <v/>
      </c>
      <c r="BC76" s="31" t="str">
        <f>IF(COUNTIFS('Tracking - SPRI - Technical Doc'!$F76:$I76,BC$2),"x","")</f>
        <v/>
      </c>
      <c r="BD76" s="31" t="str">
        <f>IF(COUNTIFS('Tracking - SPRI - Technical Doc'!$F76:$I76,BD$2),"x","")</f>
        <v/>
      </c>
      <c r="BE76" s="31" t="str">
        <f>IF(COUNTIFS('Tracking - SPRI - Technical Doc'!$F76:$I76,BE$2),"x","")</f>
        <v/>
      </c>
      <c r="BF76" s="31" t="str">
        <f>IF(COUNTIFS('Tracking - SPRI - Technical Doc'!$F76:$I76,BF$2),"x","")</f>
        <v/>
      </c>
      <c r="BG76" s="31" t="str">
        <f>IF(COUNTIFS('Tracking - SPRI - Technical Doc'!$F76:$I76,BG$2),"x","")</f>
        <v/>
      </c>
      <c r="BH76" s="31" t="str">
        <f>IF(COUNTIFS('Tracking - SPRI - Technical Doc'!$F76:$I76,BH$2),"x","")</f>
        <v/>
      </c>
      <c r="BI76" s="31" t="str">
        <f>IF(COUNTIFS('Tracking - SPRI - Technical Doc'!$F76:$I76,BI$2),"x","")</f>
        <v/>
      </c>
      <c r="BJ76" s="31" t="str">
        <f>IF(COUNTIFS('Tracking - SPRI - Technical Doc'!$F76:$I76,BJ$2),"x","")</f>
        <v/>
      </c>
      <c r="BK76" s="31" t="str">
        <f>IF(COUNTIFS('Tracking - SPRI - Technical Doc'!$F76:$I76,BK$2),"x","")</f>
        <v/>
      </c>
      <c r="BL76" s="31" t="str">
        <f>IF(COUNTIFS('Tracking - SPRI - Technical Doc'!$F76:$I76,BL$2),"x","")</f>
        <v/>
      </c>
      <c r="BM76" s="31" t="str">
        <f>IF(COUNTIFS('Tracking - SPRI - Technical Doc'!$F76:$I76,BM$2),"x","")</f>
        <v/>
      </c>
      <c r="BN76" s="31" t="str">
        <f>IF(COUNTIFS('Tracking - SPRI - Technical Doc'!$F76:$I76,BN$2),"x","")</f>
        <v/>
      </c>
      <c r="BO76" s="31" t="str">
        <f>IF(COUNTIFS('Tracking - SPRI - Technical Doc'!$F76:$I76,BO$2),"x","")</f>
        <v/>
      </c>
      <c r="BP76" s="31" t="str">
        <f>IF(COUNTIFS('Tracking - SPRI - Technical Doc'!$F76:$I76,BP$2),"x","")</f>
        <v/>
      </c>
      <c r="BQ76" s="31" t="str">
        <f>IF(COUNTIFS('Tracking - SPRI - Technical Doc'!$F76:$I76,BQ$2),"x","")</f>
        <v/>
      </c>
      <c r="BR76" s="31" t="str">
        <f>IF(COUNTIFS('Tracking - SPRI - Technical Doc'!$F76:$I76,BR$2),"x","")</f>
        <v/>
      </c>
      <c r="BS76" s="31" t="str">
        <f>IF(COUNTIFS('Tracking - SPRI - Technical Doc'!$F76:$I76,BS$2),"x","")</f>
        <v/>
      </c>
      <c r="BT76" s="31" t="str">
        <f>IF(COUNTIFS('Tracking - SPRI - Technical Doc'!$F76:$I76,BT$2),"x","")</f>
        <v/>
      </c>
    </row>
    <row r="77" spans="1:72" ht="32" customHeight="1" x14ac:dyDescent="0.15">
      <c r="A77" s="10" t="str">
        <f>'Tracking - SPRI - Technical Doc'!$B77</f>
        <v>Drawing Board: SPRI Takes Leading Role in Wind Uplift Testing and Design (Building Enclosure, May 2012, Mike Ennis)</v>
      </c>
      <c r="B77" s="11" t="str">
        <f ca="1">IF(YEAR(NOW())-YEAR('Tracking - SPRI - Technical Doc'!E77)&gt;4,"x","")</f>
        <v>x</v>
      </c>
      <c r="C77" s="12" t="str">
        <f>IF('Tracking - SPRI - Technical Doc'!$C77="s","x","")</f>
        <v/>
      </c>
      <c r="D77" s="12" t="str">
        <f>IF('Tracking - SPRI - Technical Doc'!$C77="r","x","")</f>
        <v/>
      </c>
      <c r="E77" s="12" t="str">
        <f>IF('Tracking - SPRI - Technical Doc'!$C77="w","x","")</f>
        <v/>
      </c>
      <c r="F77" s="12" t="str">
        <f>IF('Tracking - SPRI - Technical Doc'!$C77="b","x","")</f>
        <v/>
      </c>
      <c r="G77" s="12" t="str">
        <f>IF('Tracking - SPRI - Technical Doc'!$C77="p","x","")</f>
        <v/>
      </c>
      <c r="H77" s="12" t="str">
        <f>IF('Tracking - SPRI - Technical Doc'!$C77="a","x","")</f>
        <v>x</v>
      </c>
      <c r="I77" s="30" t="str">
        <f>IF(COUNTIFS('Tracking - SPRI - Technical Doc'!$F77:$I77,I$2),"x","")</f>
        <v/>
      </c>
      <c r="J77" s="30" t="str">
        <f>IF(COUNTIFS('Tracking - SPRI - Technical Doc'!$F77:$I77,J$2),"x","")</f>
        <v/>
      </c>
      <c r="K77" s="30" t="str">
        <f>IF(COUNTIFS('Tracking - SPRI - Technical Doc'!$F77:$I77,K$2),"x","")</f>
        <v/>
      </c>
      <c r="L77" s="30" t="str">
        <f>IF(COUNTIFS('Tracking - SPRI - Technical Doc'!$F77:$I77,L$2),"x","")</f>
        <v/>
      </c>
      <c r="M77" s="30" t="str">
        <f>IF(COUNTIFS('Tracking - SPRI - Technical Doc'!$F77:$I77,M$2),"x","")</f>
        <v/>
      </c>
      <c r="N77" s="30" t="str">
        <f>IF(COUNTIFS('Tracking - SPRI - Technical Doc'!$F77:$I77,N$2),"x","")</f>
        <v/>
      </c>
      <c r="O77" s="30" t="str">
        <f>IF(COUNTIFS('Tracking - SPRI - Technical Doc'!$F77:$I77,O$2),"x","")</f>
        <v/>
      </c>
      <c r="P77" s="30" t="str">
        <f>IF(COUNTIFS('Tracking - SPRI - Technical Doc'!$F77:$I77,P$2),"x","")</f>
        <v/>
      </c>
      <c r="Q77" s="30" t="str">
        <f>IF(COUNTIFS('Tracking - SPRI - Technical Doc'!$F77:$I77,Q$2),"x","")</f>
        <v/>
      </c>
      <c r="R77" s="30" t="str">
        <f>IF(COUNTIFS('Tracking - SPRI - Technical Doc'!$F77:$I77,R$2),"x","")</f>
        <v/>
      </c>
      <c r="S77" s="30" t="str">
        <f>IF(COUNTIFS('Tracking - SPRI - Technical Doc'!$F77:$I77,S$2),"x","")</f>
        <v/>
      </c>
      <c r="T77" s="30" t="str">
        <f>IF(COUNTIFS('Tracking - SPRI - Technical Doc'!$F77:$I77,T$2),"x","")</f>
        <v/>
      </c>
      <c r="U77" s="30" t="str">
        <f>IF(COUNTIFS('Tracking - SPRI - Technical Doc'!$F77:$I77,U$2),"x","")</f>
        <v/>
      </c>
      <c r="V77" s="30" t="str">
        <f>IF(COUNTIFS('Tracking - SPRI - Technical Doc'!$F77:$I77,V$2),"x","")</f>
        <v/>
      </c>
      <c r="W77" s="30" t="str">
        <f>IF(COUNTIFS('Tracking - SPRI - Technical Doc'!$F77:$I77,W$2),"x","")</f>
        <v/>
      </c>
      <c r="X77" s="30" t="str">
        <f>IF(COUNTIFS('Tracking - SPRI - Technical Doc'!$F77:$I77,X$2),"x","")</f>
        <v/>
      </c>
      <c r="Y77" s="30" t="str">
        <f>IF(COUNTIFS('Tracking - SPRI - Technical Doc'!$F77:$I77,Y$2),"x","")</f>
        <v/>
      </c>
      <c r="Z77" s="30" t="str">
        <f>IF(COUNTIFS('Tracking - SPRI - Technical Doc'!$F77:$I77,Z$2),"x","")</f>
        <v/>
      </c>
      <c r="AA77" s="30" t="str">
        <f>IF(COUNTIFS('Tracking - SPRI - Technical Doc'!$F77:$I77,AA$2),"x","")</f>
        <v/>
      </c>
      <c r="AB77" s="30" t="str">
        <f>IF(COUNTIFS('Tracking - SPRI - Technical Doc'!$F77:$I77,AB$2),"x","")</f>
        <v/>
      </c>
      <c r="AC77" s="30" t="str">
        <f>IF(COUNTIFS('Tracking - SPRI - Technical Doc'!$F77:$I77,AC$2),"x","")</f>
        <v/>
      </c>
      <c r="AD77" s="30" t="str">
        <f>IF(COUNTIFS('Tracking - SPRI - Technical Doc'!$F77:$I77,AD$2),"x","")</f>
        <v/>
      </c>
      <c r="AE77" s="30" t="str">
        <f>IF(COUNTIFS('Tracking - SPRI - Technical Doc'!$F77:$I77,AE$2),"x","")</f>
        <v/>
      </c>
      <c r="AF77" s="30" t="str">
        <f>IF(COUNTIFS('Tracking - SPRI - Technical Doc'!$F77:$I77,AF$2),"x","")</f>
        <v/>
      </c>
      <c r="AG77" s="30" t="str">
        <f>IF(COUNTIFS('Tracking - SPRI - Technical Doc'!$F77:$I77,AG$2),"x","")</f>
        <v/>
      </c>
      <c r="AH77" s="30" t="str">
        <f>IF(COUNTIFS('Tracking - SPRI - Technical Doc'!$F77:$I77,AH$2),"x","")</f>
        <v/>
      </c>
      <c r="AI77" s="30" t="str">
        <f>IF(COUNTIFS('Tracking - SPRI - Technical Doc'!$F77:$I77,AI$2),"x","")</f>
        <v/>
      </c>
      <c r="AJ77" s="30" t="str">
        <f>IF(COUNTIFS('Tracking - SPRI - Technical Doc'!$F77:$I77,AJ$2),"x","")</f>
        <v/>
      </c>
      <c r="AK77" s="30" t="str">
        <f>IF(COUNTIFS('Tracking - SPRI - Technical Doc'!$F77:$I77,AK$2),"x","")</f>
        <v/>
      </c>
      <c r="AL77" s="30" t="str">
        <f>IF(COUNTIFS('Tracking - SPRI - Technical Doc'!$F77:$I77,AL$2),"x","")</f>
        <v/>
      </c>
      <c r="AM77" s="30" t="str">
        <f>IF(COUNTIFS('Tracking - SPRI - Technical Doc'!$F77:$I77,AM$2),"x","")</f>
        <v>x</v>
      </c>
      <c r="AN77" s="30" t="str">
        <f>IF(COUNTIFS('Tracking - SPRI - Technical Doc'!$F77:$I77,AN$2),"x","")</f>
        <v/>
      </c>
      <c r="AO77" s="30" t="str">
        <f>IF(COUNTIFS('Tracking - SPRI - Technical Doc'!$F77:$I77,AO$2),"x","")</f>
        <v/>
      </c>
      <c r="AP77" s="30" t="str">
        <f>IF(COUNTIFS('Tracking - SPRI - Technical Doc'!$F77:$I77,AP$2),"x","")</f>
        <v/>
      </c>
      <c r="AQ77" s="30" t="str">
        <f>IF(COUNTIFS('Tracking - SPRI - Technical Doc'!$F77:$I77,AQ$2),"x","")</f>
        <v/>
      </c>
      <c r="AR77" s="30" t="str">
        <f>IF(COUNTIFS('Tracking - SPRI - Technical Doc'!$F77:$I77,AR$2),"x","")</f>
        <v/>
      </c>
      <c r="AS77" s="30" t="str">
        <f>IF(COUNTIFS('Tracking - SPRI - Technical Doc'!$F77:$I77,AS$2),"x","")</f>
        <v/>
      </c>
      <c r="AT77" s="30" t="str">
        <f>IF(COUNTIFS('Tracking - SPRI - Technical Doc'!$F77:$I77,AT$2),"x","")</f>
        <v/>
      </c>
      <c r="AU77" s="30" t="str">
        <f>IF(COUNTIFS('Tracking - SPRI - Technical Doc'!$F77:$I77,AU$2),"x","")</f>
        <v>x</v>
      </c>
      <c r="AV77" s="31" t="str">
        <f>IF(COUNTIFS('Tracking - SPRI - Technical Doc'!$F77:$I77,AV$2),"x","")</f>
        <v/>
      </c>
      <c r="AW77" s="31" t="str">
        <f>IF(COUNTIFS('Tracking - SPRI - Technical Doc'!$F77:$I77,AW$2),"x","")</f>
        <v/>
      </c>
      <c r="AX77" s="31" t="str">
        <f>IF(COUNTIFS('Tracking - SPRI - Technical Doc'!$F77:$I77,AX$2),"x","")</f>
        <v/>
      </c>
      <c r="AY77" s="31" t="str">
        <f>IF(COUNTIFS('Tracking - SPRI - Technical Doc'!$F77:$I77,AY$2),"x","")</f>
        <v/>
      </c>
      <c r="AZ77" s="31" t="str">
        <f>IF(COUNTIFS('Tracking - SPRI - Technical Doc'!$F77:$I77,AZ$2),"x","")</f>
        <v/>
      </c>
      <c r="BA77" s="31" t="str">
        <f>IF(COUNTIFS('Tracking - SPRI - Technical Doc'!$F77:$I77,BA$2),"x","")</f>
        <v/>
      </c>
      <c r="BB77" s="31" t="str">
        <f>IF(COUNTIFS('Tracking - SPRI - Technical Doc'!$F77:$I77,BB$2),"x","")</f>
        <v/>
      </c>
      <c r="BC77" s="31" t="str">
        <f>IF(COUNTIFS('Tracking - SPRI - Technical Doc'!$F77:$I77,BC$2),"x","")</f>
        <v/>
      </c>
      <c r="BD77" s="31" t="str">
        <f>IF(COUNTIFS('Tracking - SPRI - Technical Doc'!$F77:$I77,BD$2),"x","")</f>
        <v/>
      </c>
      <c r="BE77" s="31" t="str">
        <f>IF(COUNTIFS('Tracking - SPRI - Technical Doc'!$F77:$I77,BE$2),"x","")</f>
        <v/>
      </c>
      <c r="BF77" s="31" t="str">
        <f>IF(COUNTIFS('Tracking - SPRI - Technical Doc'!$F77:$I77,BF$2),"x","")</f>
        <v/>
      </c>
      <c r="BG77" s="31" t="str">
        <f>IF(COUNTIFS('Tracking - SPRI - Technical Doc'!$F77:$I77,BG$2),"x","")</f>
        <v/>
      </c>
      <c r="BH77" s="31" t="str">
        <f>IF(COUNTIFS('Tracking - SPRI - Technical Doc'!$F77:$I77,BH$2),"x","")</f>
        <v/>
      </c>
      <c r="BI77" s="31" t="str">
        <f>IF(COUNTIFS('Tracking - SPRI - Technical Doc'!$F77:$I77,BI$2),"x","")</f>
        <v/>
      </c>
      <c r="BJ77" s="31" t="str">
        <f>IF(COUNTIFS('Tracking - SPRI - Technical Doc'!$F77:$I77,BJ$2),"x","")</f>
        <v/>
      </c>
      <c r="BK77" s="31" t="str">
        <f>IF(COUNTIFS('Tracking - SPRI - Technical Doc'!$F77:$I77,BK$2),"x","")</f>
        <v/>
      </c>
      <c r="BL77" s="31" t="str">
        <f>IF(COUNTIFS('Tracking - SPRI - Technical Doc'!$F77:$I77,BL$2),"x","")</f>
        <v/>
      </c>
      <c r="BM77" s="31" t="str">
        <f>IF(COUNTIFS('Tracking - SPRI - Technical Doc'!$F77:$I77,BM$2),"x","")</f>
        <v/>
      </c>
      <c r="BN77" s="31" t="str">
        <f>IF(COUNTIFS('Tracking - SPRI - Technical Doc'!$F77:$I77,BN$2),"x","")</f>
        <v/>
      </c>
      <c r="BO77" s="31" t="str">
        <f>IF(COUNTIFS('Tracking - SPRI - Technical Doc'!$F77:$I77,BO$2),"x","")</f>
        <v/>
      </c>
      <c r="BP77" s="31" t="str">
        <f>IF(COUNTIFS('Tracking - SPRI - Technical Doc'!$F77:$I77,BP$2),"x","")</f>
        <v/>
      </c>
      <c r="BQ77" s="31" t="str">
        <f>IF(COUNTIFS('Tracking - SPRI - Technical Doc'!$F77:$I77,BQ$2),"x","")</f>
        <v/>
      </c>
      <c r="BR77" s="31" t="str">
        <f>IF(COUNTIFS('Tracking - SPRI - Technical Doc'!$F77:$I77,BR$2),"x","")</f>
        <v/>
      </c>
      <c r="BS77" s="31" t="str">
        <f>IF(COUNTIFS('Tracking - SPRI - Technical Doc'!$F77:$I77,BS$2),"x","")</f>
        <v/>
      </c>
      <c r="BT77" s="31" t="str">
        <f>IF(COUNTIFS('Tracking - SPRI - Technical Doc'!$F77:$I77,BT$2),"x","")</f>
        <v/>
      </c>
    </row>
    <row r="78" spans="1:72" ht="32" customHeight="1" x14ac:dyDescent="0.15">
      <c r="A78" s="10" t="str">
        <f>'Tracking - SPRI - Technical Doc'!$B78</f>
        <v>Navigation Chapter 15 and available SPRI Resources (Building Enclosure Webinar, Chadwick Collins)</v>
      </c>
      <c r="B78" s="11" t="str">
        <f ca="1">IF(YEAR(NOW())-YEAR('Tracking - SPRI - Technical Doc'!E78)&gt;4,"x","")</f>
        <v/>
      </c>
      <c r="C78" s="12" t="str">
        <f>IF('Tracking - SPRI - Technical Doc'!$C78="s","x","")</f>
        <v/>
      </c>
      <c r="D78" s="12" t="str">
        <f>IF('Tracking - SPRI - Technical Doc'!$C78="r","x","")</f>
        <v/>
      </c>
      <c r="E78" s="12" t="str">
        <f>IF('Tracking - SPRI - Technical Doc'!$C78="w","x","")</f>
        <v/>
      </c>
      <c r="F78" s="12" t="str">
        <f>IF('Tracking - SPRI - Technical Doc'!$C78="b","x","")</f>
        <v/>
      </c>
      <c r="G78" s="12" t="str">
        <f>IF('Tracking - SPRI - Technical Doc'!$C78="p","x","")</f>
        <v>x</v>
      </c>
      <c r="H78" s="12" t="str">
        <f>IF('Tracking - SPRI - Technical Doc'!$C78="a","x","")</f>
        <v/>
      </c>
      <c r="I78" s="30" t="str">
        <f>IF(COUNTIFS('Tracking - SPRI - Technical Doc'!$F78:$I78,I$2),"x","")</f>
        <v/>
      </c>
      <c r="J78" s="30" t="str">
        <f>IF(COUNTIFS('Tracking - SPRI - Technical Doc'!$F78:$I78,J$2),"x","")</f>
        <v/>
      </c>
      <c r="K78" s="30" t="str">
        <f>IF(COUNTIFS('Tracking - SPRI - Technical Doc'!$F78:$I78,K$2),"x","")</f>
        <v/>
      </c>
      <c r="L78" s="30" t="str">
        <f>IF(COUNTIFS('Tracking - SPRI - Technical Doc'!$F78:$I78,L$2),"x","")</f>
        <v>x</v>
      </c>
      <c r="M78" s="30" t="str">
        <f>IF(COUNTIFS('Tracking - SPRI - Technical Doc'!$F78:$I78,M$2),"x","")</f>
        <v/>
      </c>
      <c r="N78" s="30" t="str">
        <f>IF(COUNTIFS('Tracking - SPRI - Technical Doc'!$F78:$I78,N$2),"x","")</f>
        <v/>
      </c>
      <c r="O78" s="30" t="str">
        <f>IF(COUNTIFS('Tracking - SPRI - Technical Doc'!$F78:$I78,O$2),"x","")</f>
        <v>x</v>
      </c>
      <c r="P78" s="30" t="str">
        <f>IF(COUNTIFS('Tracking - SPRI - Technical Doc'!$F78:$I78,P$2),"x","")</f>
        <v/>
      </c>
      <c r="Q78" s="30" t="str">
        <f>IF(COUNTIFS('Tracking - SPRI - Technical Doc'!$F78:$I78,Q$2),"x","")</f>
        <v/>
      </c>
      <c r="R78" s="30" t="str">
        <f>IF(COUNTIFS('Tracking - SPRI - Technical Doc'!$F78:$I78,R$2),"x","")</f>
        <v/>
      </c>
      <c r="S78" s="30" t="str">
        <f>IF(COUNTIFS('Tracking - SPRI - Technical Doc'!$F78:$I78,S$2),"x","")</f>
        <v/>
      </c>
      <c r="T78" s="30" t="str">
        <f>IF(COUNTIFS('Tracking - SPRI - Technical Doc'!$F78:$I78,T$2),"x","")</f>
        <v/>
      </c>
      <c r="U78" s="30" t="str">
        <f>IF(COUNTIFS('Tracking - SPRI - Technical Doc'!$F78:$I78,U$2),"x","")</f>
        <v/>
      </c>
      <c r="V78" s="30" t="str">
        <f>IF(COUNTIFS('Tracking - SPRI - Technical Doc'!$F78:$I78,V$2),"x","")</f>
        <v/>
      </c>
      <c r="W78" s="30" t="str">
        <f>IF(COUNTIFS('Tracking - SPRI - Technical Doc'!$F78:$I78,W$2),"x","")</f>
        <v/>
      </c>
      <c r="X78" s="30" t="str">
        <f>IF(COUNTIFS('Tracking - SPRI - Technical Doc'!$F78:$I78,X$2),"x","")</f>
        <v/>
      </c>
      <c r="Y78" s="30" t="str">
        <f>IF(COUNTIFS('Tracking - SPRI - Technical Doc'!$F78:$I78,Y$2),"x","")</f>
        <v/>
      </c>
      <c r="Z78" s="30" t="str">
        <f>IF(COUNTIFS('Tracking - SPRI - Technical Doc'!$F78:$I78,Z$2),"x","")</f>
        <v/>
      </c>
      <c r="AA78" s="30" t="str">
        <f>IF(COUNTIFS('Tracking - SPRI - Technical Doc'!$F78:$I78,AA$2),"x","")</f>
        <v/>
      </c>
      <c r="AB78" s="30" t="str">
        <f>IF(COUNTIFS('Tracking - SPRI - Technical Doc'!$F78:$I78,AB$2),"x","")</f>
        <v/>
      </c>
      <c r="AC78" s="30" t="str">
        <f>IF(COUNTIFS('Tracking - SPRI - Technical Doc'!$F78:$I78,AC$2),"x","")</f>
        <v/>
      </c>
      <c r="AD78" s="30" t="str">
        <f>IF(COUNTIFS('Tracking - SPRI - Technical Doc'!$F78:$I78,AD$2),"x","")</f>
        <v/>
      </c>
      <c r="AE78" s="30" t="str">
        <f>IF(COUNTIFS('Tracking - SPRI - Technical Doc'!$F78:$I78,AE$2),"x","")</f>
        <v/>
      </c>
      <c r="AF78" s="30" t="str">
        <f>IF(COUNTIFS('Tracking - SPRI - Technical Doc'!$F78:$I78,AF$2),"x","")</f>
        <v/>
      </c>
      <c r="AG78" s="30" t="str">
        <f>IF(COUNTIFS('Tracking - SPRI - Technical Doc'!$F78:$I78,AG$2),"x","")</f>
        <v/>
      </c>
      <c r="AH78" s="30" t="str">
        <f>IF(COUNTIFS('Tracking - SPRI - Technical Doc'!$F78:$I78,AH$2),"x","")</f>
        <v/>
      </c>
      <c r="AI78" s="30" t="str">
        <f>IF(COUNTIFS('Tracking - SPRI - Technical Doc'!$F78:$I78,AI$2),"x","")</f>
        <v/>
      </c>
      <c r="AJ78" s="30" t="str">
        <f>IF(COUNTIFS('Tracking - SPRI - Technical Doc'!$F78:$I78,AJ$2),"x","")</f>
        <v/>
      </c>
      <c r="AK78" s="30" t="str">
        <f>IF(COUNTIFS('Tracking - SPRI - Technical Doc'!$F78:$I78,AK$2),"x","")</f>
        <v/>
      </c>
      <c r="AL78" s="30" t="str">
        <f>IF(COUNTIFS('Tracking - SPRI - Technical Doc'!$F78:$I78,AL$2),"x","")</f>
        <v/>
      </c>
      <c r="AM78" s="30" t="str">
        <f>IF(COUNTIFS('Tracking - SPRI - Technical Doc'!$F78:$I78,AM$2),"x","")</f>
        <v>x</v>
      </c>
      <c r="AN78" s="30" t="str">
        <f>IF(COUNTIFS('Tracking - SPRI - Technical Doc'!$F78:$I78,AN$2),"x","")</f>
        <v/>
      </c>
      <c r="AO78" s="30" t="str">
        <f>IF(COUNTIFS('Tracking - SPRI - Technical Doc'!$F78:$I78,AO$2),"x","")</f>
        <v/>
      </c>
      <c r="AP78" s="30" t="str">
        <f>IF(COUNTIFS('Tracking - SPRI - Technical Doc'!$F78:$I78,AP$2),"x","")</f>
        <v/>
      </c>
      <c r="AQ78" s="30" t="str">
        <f>IF(COUNTIFS('Tracking - SPRI - Technical Doc'!$F78:$I78,AQ$2),"x","")</f>
        <v/>
      </c>
      <c r="AR78" s="30" t="str">
        <f>IF(COUNTIFS('Tracking - SPRI - Technical Doc'!$F78:$I78,AR$2),"x","")</f>
        <v/>
      </c>
      <c r="AS78" s="30" t="str">
        <f>IF(COUNTIFS('Tracking - SPRI - Technical Doc'!$F78:$I78,AS$2),"x","")</f>
        <v/>
      </c>
      <c r="AT78" s="30" t="str">
        <f>IF(COUNTIFS('Tracking - SPRI - Technical Doc'!$F78:$I78,AT$2),"x","")</f>
        <v/>
      </c>
      <c r="AU78" s="30" t="str">
        <f>IF(COUNTIFS('Tracking - SPRI - Technical Doc'!$F78:$I78,AU$2),"x","")</f>
        <v/>
      </c>
      <c r="AV78" s="31" t="str">
        <f>IF(COUNTIFS('Tracking - SPRI - Technical Doc'!$F78:$I78,AV$2),"x","")</f>
        <v/>
      </c>
      <c r="AW78" s="31" t="str">
        <f>IF(COUNTIFS('Tracking - SPRI - Technical Doc'!$F78:$I78,AW$2),"x","")</f>
        <v/>
      </c>
      <c r="AX78" s="31" t="str">
        <f>IF(COUNTIFS('Tracking - SPRI - Technical Doc'!$F78:$I78,AX$2),"x","")</f>
        <v/>
      </c>
      <c r="AY78" s="31" t="str">
        <f>IF(COUNTIFS('Tracking - SPRI - Technical Doc'!$F78:$I78,AY$2),"x","")</f>
        <v/>
      </c>
      <c r="AZ78" s="31" t="str">
        <f>IF(COUNTIFS('Tracking - SPRI - Technical Doc'!$F78:$I78,AZ$2),"x","")</f>
        <v/>
      </c>
      <c r="BA78" s="31" t="str">
        <f>IF(COUNTIFS('Tracking - SPRI - Technical Doc'!$F78:$I78,BA$2),"x","")</f>
        <v/>
      </c>
      <c r="BB78" s="31" t="str">
        <f>IF(COUNTIFS('Tracking - SPRI - Technical Doc'!$F78:$I78,BB$2),"x","")</f>
        <v/>
      </c>
      <c r="BC78" s="31" t="str">
        <f>IF(COUNTIFS('Tracking - SPRI - Technical Doc'!$F78:$I78,BC$2),"x","")</f>
        <v/>
      </c>
      <c r="BD78" s="31" t="str">
        <f>IF(COUNTIFS('Tracking - SPRI - Technical Doc'!$F78:$I78,BD$2),"x","")</f>
        <v/>
      </c>
      <c r="BE78" s="31" t="str">
        <f>IF(COUNTIFS('Tracking - SPRI - Technical Doc'!$F78:$I78,BE$2),"x","")</f>
        <v/>
      </c>
      <c r="BF78" s="31" t="str">
        <f>IF(COUNTIFS('Tracking - SPRI - Technical Doc'!$F78:$I78,BF$2),"x","")</f>
        <v/>
      </c>
      <c r="BG78" s="31" t="str">
        <f>IF(COUNTIFS('Tracking - SPRI - Technical Doc'!$F78:$I78,BG$2),"x","")</f>
        <v/>
      </c>
      <c r="BH78" s="31" t="str">
        <f>IF(COUNTIFS('Tracking - SPRI - Technical Doc'!$F78:$I78,BH$2),"x","")</f>
        <v/>
      </c>
      <c r="BI78" s="31" t="str">
        <f>IF(COUNTIFS('Tracking - SPRI - Technical Doc'!$F78:$I78,BI$2),"x","")</f>
        <v/>
      </c>
      <c r="BJ78" s="31" t="str">
        <f>IF(COUNTIFS('Tracking - SPRI - Technical Doc'!$F78:$I78,BJ$2),"x","")</f>
        <v/>
      </c>
      <c r="BK78" s="31" t="str">
        <f>IF(COUNTIFS('Tracking - SPRI - Technical Doc'!$F78:$I78,BK$2),"x","")</f>
        <v/>
      </c>
      <c r="BL78" s="31" t="str">
        <f>IF(COUNTIFS('Tracking - SPRI - Technical Doc'!$F78:$I78,BL$2),"x","")</f>
        <v/>
      </c>
      <c r="BM78" s="31" t="str">
        <f>IF(COUNTIFS('Tracking - SPRI - Technical Doc'!$F78:$I78,BM$2),"x","")</f>
        <v/>
      </c>
      <c r="BN78" s="31" t="str">
        <f>IF(COUNTIFS('Tracking - SPRI - Technical Doc'!$F78:$I78,BN$2),"x","")</f>
        <v/>
      </c>
      <c r="BO78" s="31" t="str">
        <f>IF(COUNTIFS('Tracking - SPRI - Technical Doc'!$F78:$I78,BO$2),"x","")</f>
        <v/>
      </c>
      <c r="BP78" s="31" t="str">
        <f>IF(COUNTIFS('Tracking - SPRI - Technical Doc'!$F78:$I78,BP$2),"x","")</f>
        <v/>
      </c>
      <c r="BQ78" s="31" t="str">
        <f>IF(COUNTIFS('Tracking - SPRI - Technical Doc'!$F78:$I78,BQ$2),"x","")</f>
        <v/>
      </c>
      <c r="BR78" s="31" t="str">
        <f>IF(COUNTIFS('Tracking - SPRI - Technical Doc'!$F78:$I78,BR$2),"x","")</f>
        <v/>
      </c>
      <c r="BS78" s="31" t="str">
        <f>IF(COUNTIFS('Tracking - SPRI - Technical Doc'!$F78:$I78,BS$2),"x","")</f>
        <v/>
      </c>
      <c r="BT78" s="31" t="str">
        <f>IF(COUNTIFS('Tracking - SPRI - Technical Doc'!$F78:$I78,BT$2),"x","")</f>
        <v/>
      </c>
    </row>
    <row r="79" spans="1:72" ht="32" customHeight="1" x14ac:dyDescent="0.15">
      <c r="A79" s="10" t="str">
        <f>'Tracking - SPRI - Technical Doc'!$B79</f>
        <v>Construction-Generated Moisture and its Effect on Roof Systems (Roofing Elements, Winter 2023, Chadwick Collins)</v>
      </c>
      <c r="B79" s="11" t="str">
        <f ca="1">IF(YEAR(NOW())-YEAR('Tracking - SPRI - Technical Doc'!E79)&gt;4,"x","")</f>
        <v/>
      </c>
      <c r="C79" s="12" t="str">
        <f>IF('Tracking - SPRI - Technical Doc'!$C79="s","x","")</f>
        <v/>
      </c>
      <c r="D79" s="12" t="str">
        <f>IF('Tracking - SPRI - Technical Doc'!$C79="r","x","")</f>
        <v/>
      </c>
      <c r="E79" s="12" t="str">
        <f>IF('Tracking - SPRI - Technical Doc'!$C79="w","x","")</f>
        <v/>
      </c>
      <c r="F79" s="12" t="str">
        <f>IF('Tracking - SPRI - Technical Doc'!$C79="b","x","")</f>
        <v/>
      </c>
      <c r="G79" s="12" t="str">
        <f>IF('Tracking - SPRI - Technical Doc'!$C79="p","x","")</f>
        <v/>
      </c>
      <c r="H79" s="12" t="str">
        <f>IF('Tracking - SPRI - Technical Doc'!$C79="a","x","")</f>
        <v>x</v>
      </c>
      <c r="I79" s="30" t="str">
        <f>IF(COUNTIFS('Tracking - SPRI - Technical Doc'!$F79:$I79,I$2),"x","")</f>
        <v/>
      </c>
      <c r="J79" s="30" t="str">
        <f>IF(COUNTIFS('Tracking - SPRI - Technical Doc'!$F79:$I79,J$2),"x","")</f>
        <v/>
      </c>
      <c r="K79" s="30" t="str">
        <f>IF(COUNTIFS('Tracking - SPRI - Technical Doc'!$F79:$I79,K$2),"x","")</f>
        <v/>
      </c>
      <c r="L79" s="30" t="str">
        <f>IF(COUNTIFS('Tracking - SPRI - Technical Doc'!$F79:$I79,L$2),"x","")</f>
        <v/>
      </c>
      <c r="M79" s="30" t="str">
        <f>IF(COUNTIFS('Tracking - SPRI - Technical Doc'!$F79:$I79,M$2),"x","")</f>
        <v/>
      </c>
      <c r="N79" s="30" t="str">
        <f>IF(COUNTIFS('Tracking - SPRI - Technical Doc'!$F79:$I79,N$2),"x","")</f>
        <v/>
      </c>
      <c r="O79" s="30" t="str">
        <f>IF(COUNTIFS('Tracking - SPRI - Technical Doc'!$F79:$I79,O$2),"x","")</f>
        <v/>
      </c>
      <c r="P79" s="30" t="str">
        <f>IF(COUNTIFS('Tracking - SPRI - Technical Doc'!$F79:$I79,P$2),"x","")</f>
        <v/>
      </c>
      <c r="Q79" s="30" t="str">
        <f>IF(COUNTIFS('Tracking - SPRI - Technical Doc'!$F79:$I79,Q$2),"x","")</f>
        <v/>
      </c>
      <c r="R79" s="30" t="str">
        <f>IF(COUNTIFS('Tracking - SPRI - Technical Doc'!$F79:$I79,R$2),"x","")</f>
        <v/>
      </c>
      <c r="S79" s="30" t="str">
        <f>IF(COUNTIFS('Tracking - SPRI - Technical Doc'!$F79:$I79,S$2),"x","")</f>
        <v/>
      </c>
      <c r="T79" s="30" t="str">
        <f>IF(COUNTIFS('Tracking - SPRI - Technical Doc'!$F79:$I79,T$2),"x","")</f>
        <v/>
      </c>
      <c r="U79" s="30" t="str">
        <f>IF(COUNTIFS('Tracking - SPRI - Technical Doc'!$F79:$I79,U$2),"x","")</f>
        <v/>
      </c>
      <c r="V79" s="30" t="str">
        <f>IF(COUNTIFS('Tracking - SPRI - Technical Doc'!$F79:$I79,V$2),"x","")</f>
        <v/>
      </c>
      <c r="W79" s="30" t="str">
        <f>IF(COUNTIFS('Tracking - SPRI - Technical Doc'!$F79:$I79,W$2),"x","")</f>
        <v/>
      </c>
      <c r="X79" s="30" t="str">
        <f>IF(COUNTIFS('Tracking - SPRI - Technical Doc'!$F79:$I79,X$2),"x","")</f>
        <v/>
      </c>
      <c r="Y79" s="30" t="str">
        <f>IF(COUNTIFS('Tracking - SPRI - Technical Doc'!$F79:$I79,Y$2),"x","")</f>
        <v/>
      </c>
      <c r="Z79" s="30" t="str">
        <f>IF(COUNTIFS('Tracking - SPRI - Technical Doc'!$F79:$I79,Z$2),"x","")</f>
        <v/>
      </c>
      <c r="AA79" s="30" t="str">
        <f>IF(COUNTIFS('Tracking - SPRI - Technical Doc'!$F79:$I79,AA$2),"x","")</f>
        <v/>
      </c>
      <c r="AB79" s="30" t="str">
        <f>IF(COUNTIFS('Tracking - SPRI - Technical Doc'!$F79:$I79,AB$2),"x","")</f>
        <v/>
      </c>
      <c r="AC79" s="30" t="str">
        <f>IF(COUNTIFS('Tracking - SPRI - Technical Doc'!$F79:$I79,AC$2),"x","")</f>
        <v>x</v>
      </c>
      <c r="AD79" s="30" t="str">
        <f>IF(COUNTIFS('Tracking - SPRI - Technical Doc'!$F79:$I79,AD$2),"x","")</f>
        <v/>
      </c>
      <c r="AE79" s="30" t="str">
        <f>IF(COUNTIFS('Tracking - SPRI - Technical Doc'!$F79:$I79,AE$2),"x","")</f>
        <v/>
      </c>
      <c r="AF79" s="30" t="str">
        <f>IF(COUNTIFS('Tracking - SPRI - Technical Doc'!$F79:$I79,AF$2),"x","")</f>
        <v/>
      </c>
      <c r="AG79" s="30" t="str">
        <f>IF(COUNTIFS('Tracking - SPRI - Technical Doc'!$F79:$I79,AG$2),"x","")</f>
        <v/>
      </c>
      <c r="AH79" s="30" t="str">
        <f>IF(COUNTIFS('Tracking - SPRI - Technical Doc'!$F79:$I79,AH$2),"x","")</f>
        <v/>
      </c>
      <c r="AI79" s="30" t="str">
        <f>IF(COUNTIFS('Tracking - SPRI - Technical Doc'!$F79:$I79,AI$2),"x","")</f>
        <v/>
      </c>
      <c r="AJ79" s="30" t="str">
        <f>IF(COUNTIFS('Tracking - SPRI - Technical Doc'!$F79:$I79,AJ$2),"x","")</f>
        <v/>
      </c>
      <c r="AK79" s="30" t="str">
        <f>IF(COUNTIFS('Tracking - SPRI - Technical Doc'!$F79:$I79,AK$2),"x","")</f>
        <v/>
      </c>
      <c r="AL79" s="30" t="str">
        <f>IF(COUNTIFS('Tracking - SPRI - Technical Doc'!$F79:$I79,AL$2),"x","")</f>
        <v/>
      </c>
      <c r="AM79" s="30" t="str">
        <f>IF(COUNTIFS('Tracking - SPRI - Technical Doc'!$F79:$I79,AM$2),"x","")</f>
        <v/>
      </c>
      <c r="AN79" s="30" t="str">
        <f>IF(COUNTIFS('Tracking - SPRI - Technical Doc'!$F79:$I79,AN$2),"x","")</f>
        <v/>
      </c>
      <c r="AO79" s="30" t="str">
        <f>IF(COUNTIFS('Tracking - SPRI - Technical Doc'!$F79:$I79,AO$2),"x","")</f>
        <v/>
      </c>
      <c r="AP79" s="30" t="str">
        <f>IF(COUNTIFS('Tracking - SPRI - Technical Doc'!$F79:$I79,AP$2),"x","")</f>
        <v/>
      </c>
      <c r="AQ79" s="30" t="str">
        <f>IF(COUNTIFS('Tracking - SPRI - Technical Doc'!$F79:$I79,AQ$2),"x","")</f>
        <v/>
      </c>
      <c r="AR79" s="30" t="str">
        <f>IF(COUNTIFS('Tracking - SPRI - Technical Doc'!$F79:$I79,AR$2),"x","")</f>
        <v/>
      </c>
      <c r="AS79" s="30" t="str">
        <f>IF(COUNTIFS('Tracking - SPRI - Technical Doc'!$F79:$I79,AS$2),"x","")</f>
        <v/>
      </c>
      <c r="AT79" s="30" t="str">
        <f>IF(COUNTIFS('Tracking - SPRI - Technical Doc'!$F79:$I79,AT$2),"x","")</f>
        <v/>
      </c>
      <c r="AU79" s="30" t="str">
        <f>IF(COUNTIFS('Tracking - SPRI - Technical Doc'!$F79:$I79,AU$2),"x","")</f>
        <v/>
      </c>
      <c r="AV79" s="31" t="str">
        <f>IF(COUNTIFS('Tracking - SPRI - Technical Doc'!$F79:$I79,AV$2),"x","")</f>
        <v/>
      </c>
      <c r="AW79" s="31" t="str">
        <f>IF(COUNTIFS('Tracking - SPRI - Technical Doc'!$F79:$I79,AW$2),"x","")</f>
        <v/>
      </c>
      <c r="AX79" s="31" t="str">
        <f>IF(COUNTIFS('Tracking - SPRI - Technical Doc'!$F79:$I79,AX$2),"x","")</f>
        <v/>
      </c>
      <c r="AY79" s="31" t="str">
        <f>IF(COUNTIFS('Tracking - SPRI - Technical Doc'!$F79:$I79,AY$2),"x","")</f>
        <v/>
      </c>
      <c r="AZ79" s="31" t="str">
        <f>IF(COUNTIFS('Tracking - SPRI - Technical Doc'!$F79:$I79,AZ$2),"x","")</f>
        <v/>
      </c>
      <c r="BA79" s="31" t="str">
        <f>IF(COUNTIFS('Tracking - SPRI - Technical Doc'!$F79:$I79,BA$2),"x","")</f>
        <v/>
      </c>
      <c r="BB79" s="31" t="str">
        <f>IF(COUNTIFS('Tracking - SPRI - Technical Doc'!$F79:$I79,BB$2),"x","")</f>
        <v/>
      </c>
      <c r="BC79" s="31" t="str">
        <f>IF(COUNTIFS('Tracking - SPRI - Technical Doc'!$F79:$I79,BC$2),"x","")</f>
        <v/>
      </c>
      <c r="BD79" s="31" t="str">
        <f>IF(COUNTIFS('Tracking - SPRI - Technical Doc'!$F79:$I79,BD$2),"x","")</f>
        <v/>
      </c>
      <c r="BE79" s="31" t="str">
        <f>IF(COUNTIFS('Tracking - SPRI - Technical Doc'!$F79:$I79,BE$2),"x","")</f>
        <v/>
      </c>
      <c r="BF79" s="31" t="str">
        <f>IF(COUNTIFS('Tracking - SPRI - Technical Doc'!$F79:$I79,BF$2),"x","")</f>
        <v/>
      </c>
      <c r="BG79" s="31" t="str">
        <f>IF(COUNTIFS('Tracking - SPRI - Technical Doc'!$F79:$I79,BG$2),"x","")</f>
        <v/>
      </c>
      <c r="BH79" s="31" t="str">
        <f>IF(COUNTIFS('Tracking - SPRI - Technical Doc'!$F79:$I79,BH$2),"x","")</f>
        <v/>
      </c>
      <c r="BI79" s="31" t="str">
        <f>IF(COUNTIFS('Tracking - SPRI - Technical Doc'!$F79:$I79,BI$2),"x","")</f>
        <v/>
      </c>
      <c r="BJ79" s="31" t="str">
        <f>IF(COUNTIFS('Tracking - SPRI - Technical Doc'!$F79:$I79,BJ$2),"x","")</f>
        <v/>
      </c>
      <c r="BK79" s="31" t="str">
        <f>IF(COUNTIFS('Tracking - SPRI - Technical Doc'!$F79:$I79,BK$2),"x","")</f>
        <v/>
      </c>
      <c r="BL79" s="31" t="str">
        <f>IF(COUNTIFS('Tracking - SPRI - Technical Doc'!$F79:$I79,BL$2),"x","")</f>
        <v/>
      </c>
      <c r="BM79" s="31" t="str">
        <f>IF(COUNTIFS('Tracking - SPRI - Technical Doc'!$F79:$I79,BM$2),"x","")</f>
        <v/>
      </c>
      <c r="BN79" s="31" t="str">
        <f>IF(COUNTIFS('Tracking - SPRI - Technical Doc'!$F79:$I79,BN$2),"x","")</f>
        <v/>
      </c>
      <c r="BO79" s="31" t="str">
        <f>IF(COUNTIFS('Tracking - SPRI - Technical Doc'!$F79:$I79,BO$2),"x","")</f>
        <v/>
      </c>
      <c r="BP79" s="31" t="str">
        <f>IF(COUNTIFS('Tracking - SPRI - Technical Doc'!$F79:$I79,BP$2),"x","")</f>
        <v/>
      </c>
      <c r="BQ79" s="31" t="str">
        <f>IF(COUNTIFS('Tracking - SPRI - Technical Doc'!$F79:$I79,BQ$2),"x","")</f>
        <v/>
      </c>
      <c r="BR79" s="31" t="str">
        <f>IF(COUNTIFS('Tracking - SPRI - Technical Doc'!$F79:$I79,BR$2),"x","")</f>
        <v/>
      </c>
      <c r="BS79" s="31" t="str">
        <f>IF(COUNTIFS('Tracking - SPRI - Technical Doc'!$F79:$I79,BS$2),"x","")</f>
        <v/>
      </c>
      <c r="BT79" s="31" t="str">
        <f>IF(COUNTIFS('Tracking - SPRI - Technical Doc'!$F79:$I79,BT$2),"x","")</f>
        <v/>
      </c>
    </row>
    <row r="80" spans="1:72" ht="32" customHeight="1" x14ac:dyDescent="0.15">
      <c r="A80" s="10" t="str">
        <f>'Tracking - SPRI - Technical Doc'!$B80</f>
        <v>Commerical Roofing Challenges: Tackling Construction-Generated Moisture (Construction Specifier, July 2024, Chadwick Collins)</v>
      </c>
      <c r="B80" s="11" t="str">
        <f ca="1">IF(YEAR(NOW())-YEAR('Tracking - SPRI - Technical Doc'!E80)&gt;4,"x","")</f>
        <v/>
      </c>
      <c r="C80" s="12" t="str">
        <f>IF('Tracking - SPRI - Technical Doc'!$C80="s","x","")</f>
        <v/>
      </c>
      <c r="D80" s="12" t="str">
        <f>IF('Tracking - SPRI - Technical Doc'!$C80="r","x","")</f>
        <v/>
      </c>
      <c r="E80" s="12" t="str">
        <f>IF('Tracking - SPRI - Technical Doc'!$C80="w","x","")</f>
        <v/>
      </c>
      <c r="F80" s="12" t="str">
        <f>IF('Tracking - SPRI - Technical Doc'!$C80="b","x","")</f>
        <v/>
      </c>
      <c r="G80" s="12" t="str">
        <f>IF('Tracking - SPRI - Technical Doc'!$C80="p","x","")</f>
        <v/>
      </c>
      <c r="H80" s="12" t="str">
        <f>IF('Tracking - SPRI - Technical Doc'!$C80="a","x","")</f>
        <v>x</v>
      </c>
      <c r="I80" s="30" t="str">
        <f>IF(COUNTIFS('Tracking - SPRI - Technical Doc'!$F80:$I80,I$2),"x","")</f>
        <v/>
      </c>
      <c r="J80" s="30" t="str">
        <f>IF(COUNTIFS('Tracking - SPRI - Technical Doc'!$F80:$I80,J$2),"x","")</f>
        <v/>
      </c>
      <c r="K80" s="30" t="str">
        <f>IF(COUNTIFS('Tracking - SPRI - Technical Doc'!$F80:$I80,K$2),"x","")</f>
        <v/>
      </c>
      <c r="L80" s="30" t="str">
        <f>IF(COUNTIFS('Tracking - SPRI - Technical Doc'!$F80:$I80,L$2),"x","")</f>
        <v/>
      </c>
      <c r="M80" s="30" t="str">
        <f>IF(COUNTIFS('Tracking - SPRI - Technical Doc'!$F80:$I80,M$2),"x","")</f>
        <v/>
      </c>
      <c r="N80" s="30" t="str">
        <f>IF(COUNTIFS('Tracking - SPRI - Technical Doc'!$F80:$I80,N$2),"x","")</f>
        <v/>
      </c>
      <c r="O80" s="30" t="str">
        <f>IF(COUNTIFS('Tracking - SPRI - Technical Doc'!$F80:$I80,O$2),"x","")</f>
        <v/>
      </c>
      <c r="P80" s="30" t="str">
        <f>IF(COUNTIFS('Tracking - SPRI - Technical Doc'!$F80:$I80,P$2),"x","")</f>
        <v/>
      </c>
      <c r="Q80" s="30" t="str">
        <f>IF(COUNTIFS('Tracking - SPRI - Technical Doc'!$F80:$I80,Q$2),"x","")</f>
        <v/>
      </c>
      <c r="R80" s="30" t="str">
        <f>IF(COUNTIFS('Tracking - SPRI - Technical Doc'!$F80:$I80,R$2),"x","")</f>
        <v/>
      </c>
      <c r="S80" s="30" t="str">
        <f>IF(COUNTIFS('Tracking - SPRI - Technical Doc'!$F80:$I80,S$2),"x","")</f>
        <v/>
      </c>
      <c r="T80" s="30" t="str">
        <f>IF(COUNTIFS('Tracking - SPRI - Technical Doc'!$F80:$I80,T$2),"x","")</f>
        <v/>
      </c>
      <c r="U80" s="30" t="str">
        <f>IF(COUNTIFS('Tracking - SPRI - Technical Doc'!$F80:$I80,U$2),"x","")</f>
        <v/>
      </c>
      <c r="V80" s="30" t="str">
        <f>IF(COUNTIFS('Tracking - SPRI - Technical Doc'!$F80:$I80,V$2),"x","")</f>
        <v/>
      </c>
      <c r="W80" s="30" t="str">
        <f>IF(COUNTIFS('Tracking - SPRI - Technical Doc'!$F80:$I80,W$2),"x","")</f>
        <v/>
      </c>
      <c r="X80" s="30" t="str">
        <f>IF(COUNTIFS('Tracking - SPRI - Technical Doc'!$F80:$I80,X$2),"x","")</f>
        <v/>
      </c>
      <c r="Y80" s="30" t="str">
        <f>IF(COUNTIFS('Tracking - SPRI - Technical Doc'!$F80:$I80,Y$2),"x","")</f>
        <v/>
      </c>
      <c r="Z80" s="30" t="str">
        <f>IF(COUNTIFS('Tracking - SPRI - Technical Doc'!$F80:$I80,Z$2),"x","")</f>
        <v/>
      </c>
      <c r="AA80" s="30" t="str">
        <f>IF(COUNTIFS('Tracking - SPRI - Technical Doc'!$F80:$I80,AA$2),"x","")</f>
        <v/>
      </c>
      <c r="AB80" s="30" t="str">
        <f>IF(COUNTIFS('Tracking - SPRI - Technical Doc'!$F80:$I80,AB$2),"x","")</f>
        <v/>
      </c>
      <c r="AC80" s="30" t="str">
        <f>IF(COUNTIFS('Tracking - SPRI - Technical Doc'!$F80:$I80,AC$2),"x","")</f>
        <v>x</v>
      </c>
      <c r="AD80" s="30" t="str">
        <f>IF(COUNTIFS('Tracking - SPRI - Technical Doc'!$F80:$I80,AD$2),"x","")</f>
        <v/>
      </c>
      <c r="AE80" s="30" t="str">
        <f>IF(COUNTIFS('Tracking - SPRI - Technical Doc'!$F80:$I80,AE$2),"x","")</f>
        <v/>
      </c>
      <c r="AF80" s="30" t="str">
        <f>IF(COUNTIFS('Tracking - SPRI - Technical Doc'!$F80:$I80,AF$2),"x","")</f>
        <v/>
      </c>
      <c r="AG80" s="30" t="str">
        <f>IF(COUNTIFS('Tracking - SPRI - Technical Doc'!$F80:$I80,AG$2),"x","")</f>
        <v/>
      </c>
      <c r="AH80" s="30" t="str">
        <f>IF(COUNTIFS('Tracking - SPRI - Technical Doc'!$F80:$I80,AH$2),"x","")</f>
        <v/>
      </c>
      <c r="AI80" s="30" t="str">
        <f>IF(COUNTIFS('Tracking - SPRI - Technical Doc'!$F80:$I80,AI$2),"x","")</f>
        <v/>
      </c>
      <c r="AJ80" s="30" t="str">
        <f>IF(COUNTIFS('Tracking - SPRI - Technical Doc'!$F80:$I80,AJ$2),"x","")</f>
        <v/>
      </c>
      <c r="AK80" s="30" t="str">
        <f>IF(COUNTIFS('Tracking - SPRI - Technical Doc'!$F80:$I80,AK$2),"x","")</f>
        <v/>
      </c>
      <c r="AL80" s="30" t="str">
        <f>IF(COUNTIFS('Tracking - SPRI - Technical Doc'!$F80:$I80,AL$2),"x","")</f>
        <v/>
      </c>
      <c r="AM80" s="30" t="str">
        <f>IF(COUNTIFS('Tracking - SPRI - Technical Doc'!$F80:$I80,AM$2),"x","")</f>
        <v/>
      </c>
      <c r="AN80" s="30" t="str">
        <f>IF(COUNTIFS('Tracking - SPRI - Technical Doc'!$F80:$I80,AN$2),"x","")</f>
        <v/>
      </c>
      <c r="AO80" s="30" t="str">
        <f>IF(COUNTIFS('Tracking - SPRI - Technical Doc'!$F80:$I80,AO$2),"x","")</f>
        <v/>
      </c>
      <c r="AP80" s="30" t="str">
        <f>IF(COUNTIFS('Tracking - SPRI - Technical Doc'!$F80:$I80,AP$2),"x","")</f>
        <v/>
      </c>
      <c r="AQ80" s="30" t="str">
        <f>IF(COUNTIFS('Tracking - SPRI - Technical Doc'!$F80:$I80,AQ$2),"x","")</f>
        <v/>
      </c>
      <c r="AR80" s="30" t="str">
        <f>IF(COUNTIFS('Tracking - SPRI - Technical Doc'!$F80:$I80,AR$2),"x","")</f>
        <v/>
      </c>
      <c r="AS80" s="30" t="str">
        <f>IF(COUNTIFS('Tracking - SPRI - Technical Doc'!$F80:$I80,AS$2),"x","")</f>
        <v/>
      </c>
      <c r="AT80" s="30" t="str">
        <f>IF(COUNTIFS('Tracking - SPRI - Technical Doc'!$F80:$I80,AT$2),"x","")</f>
        <v/>
      </c>
      <c r="AU80" s="30" t="str">
        <f>IF(COUNTIFS('Tracking - SPRI - Technical Doc'!$F80:$I80,AU$2),"x","")</f>
        <v/>
      </c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</row>
    <row r="81" spans="1:72" ht="32" customHeight="1" x14ac:dyDescent="0.15">
      <c r="A81" s="10" t="str">
        <f>'Tracking - SPRI - Technical Doc'!$B81</f>
        <v>Lightning Protection Systems: Understanding the Updates to the Code Language (Construction Specifier, Octber 2023, Brad Van Dam &amp; Tim Harger)</v>
      </c>
      <c r="B81" s="11" t="str">
        <f ca="1">IF(YEAR(NOW())-YEAR('Tracking - SPRI - Technical Doc'!E81)&gt;4,"x","")</f>
        <v/>
      </c>
      <c r="C81" s="12" t="str">
        <f>IF('Tracking - SPRI - Technical Doc'!$C81="s","x","")</f>
        <v/>
      </c>
      <c r="D81" s="12" t="str">
        <f>IF('Tracking - SPRI - Technical Doc'!$C81="r","x","")</f>
        <v/>
      </c>
      <c r="E81" s="12" t="str">
        <f>IF('Tracking - SPRI - Technical Doc'!$C81="w","x","")</f>
        <v/>
      </c>
      <c r="F81" s="12" t="str">
        <f>IF('Tracking - SPRI - Technical Doc'!$C81="b","x","")</f>
        <v/>
      </c>
      <c r="G81" s="12" t="str">
        <f>IF('Tracking - SPRI - Technical Doc'!$C81="p","x","")</f>
        <v/>
      </c>
      <c r="H81" s="12" t="str">
        <f>IF('Tracking - SPRI - Technical Doc'!$C81="a","x","")</f>
        <v>x</v>
      </c>
      <c r="I81" s="30" t="str">
        <f>IF(COUNTIFS('Tracking - SPRI - Technical Doc'!$F81:$I81,I$2),"x","")</f>
        <v/>
      </c>
      <c r="J81" s="30" t="str">
        <f>IF(COUNTIFS('Tracking - SPRI - Technical Doc'!$F81:$I81,J$2),"x","")</f>
        <v/>
      </c>
      <c r="K81" s="30" t="str">
        <f>IF(COUNTIFS('Tracking - SPRI - Technical Doc'!$F81:$I81,K$2),"x","")</f>
        <v/>
      </c>
      <c r="L81" s="30" t="str">
        <f>IF(COUNTIFS('Tracking - SPRI - Technical Doc'!$F81:$I81,L$2),"x","")</f>
        <v>x</v>
      </c>
      <c r="M81" s="30" t="str">
        <f>IF(COUNTIFS('Tracking - SPRI - Technical Doc'!$F81:$I81,M$2),"x","")</f>
        <v/>
      </c>
      <c r="N81" s="30" t="str">
        <f>IF(COUNTIFS('Tracking - SPRI - Technical Doc'!$F81:$I81,N$2),"x","")</f>
        <v/>
      </c>
      <c r="O81" s="30" t="str">
        <f>IF(COUNTIFS('Tracking - SPRI - Technical Doc'!$F81:$I81,O$2),"x","")</f>
        <v/>
      </c>
      <c r="P81" s="30" t="str">
        <f>IF(COUNTIFS('Tracking - SPRI - Technical Doc'!$F81:$I81,P$2),"x","")</f>
        <v/>
      </c>
      <c r="Q81" s="30" t="str">
        <f>IF(COUNTIFS('Tracking - SPRI - Technical Doc'!$F81:$I81,Q$2),"x","")</f>
        <v/>
      </c>
      <c r="R81" s="30" t="str">
        <f>IF(COUNTIFS('Tracking - SPRI - Technical Doc'!$F81:$I81,R$2),"x","")</f>
        <v/>
      </c>
      <c r="S81" s="30" t="str">
        <f>IF(COUNTIFS('Tracking - SPRI - Technical Doc'!$F81:$I81,S$2),"x","")</f>
        <v/>
      </c>
      <c r="T81" s="30" t="str">
        <f>IF(COUNTIFS('Tracking - SPRI - Technical Doc'!$F81:$I81,T$2),"x","")</f>
        <v/>
      </c>
      <c r="U81" s="30" t="str">
        <f>IF(COUNTIFS('Tracking - SPRI - Technical Doc'!$F81:$I81,U$2),"x","")</f>
        <v/>
      </c>
      <c r="V81" s="30" t="str">
        <f>IF(COUNTIFS('Tracking - SPRI - Technical Doc'!$F81:$I81,V$2),"x","")</f>
        <v/>
      </c>
      <c r="W81" s="30" t="str">
        <f>IF(COUNTIFS('Tracking - SPRI - Technical Doc'!$F81:$I81,W$2),"x","")</f>
        <v/>
      </c>
      <c r="X81" s="30" t="str">
        <f>IF(COUNTIFS('Tracking - SPRI - Technical Doc'!$F81:$I81,X$2),"x","")</f>
        <v/>
      </c>
      <c r="Y81" s="30" t="str">
        <f>IF(COUNTIFS('Tracking - SPRI - Technical Doc'!$F81:$I81,Y$2),"x","")</f>
        <v/>
      </c>
      <c r="Z81" s="30" t="str">
        <f>IF(COUNTIFS('Tracking - SPRI - Technical Doc'!$F81:$I81,Z$2),"x","")</f>
        <v>x</v>
      </c>
      <c r="AA81" s="30" t="str">
        <f>IF(COUNTIFS('Tracking - SPRI - Technical Doc'!$F81:$I81,AA$2),"x","")</f>
        <v/>
      </c>
      <c r="AB81" s="30" t="str">
        <f>IF(COUNTIFS('Tracking - SPRI - Technical Doc'!$F81:$I81,AB$2),"x","")</f>
        <v/>
      </c>
      <c r="AC81" s="30" t="str">
        <f>IF(COUNTIFS('Tracking - SPRI - Technical Doc'!$F81:$I81,AC$2),"x","")</f>
        <v/>
      </c>
      <c r="AD81" s="30" t="str">
        <f>IF(COUNTIFS('Tracking - SPRI - Technical Doc'!$F81:$I81,AD$2),"x","")</f>
        <v/>
      </c>
      <c r="AE81" s="30" t="str">
        <f>IF(COUNTIFS('Tracking - SPRI - Technical Doc'!$F81:$I81,AE$2),"x","")</f>
        <v/>
      </c>
      <c r="AF81" s="30" t="str">
        <f>IF(COUNTIFS('Tracking - SPRI - Technical Doc'!$F81:$I81,AF$2),"x","")</f>
        <v/>
      </c>
      <c r="AG81" s="30" t="str">
        <f>IF(COUNTIFS('Tracking - SPRI - Technical Doc'!$F81:$I81,AG$2),"x","")</f>
        <v/>
      </c>
      <c r="AH81" s="30" t="str">
        <f>IF(COUNTIFS('Tracking - SPRI - Technical Doc'!$F81:$I81,AH$2),"x","")</f>
        <v/>
      </c>
      <c r="AI81" s="30" t="str">
        <f>IF(COUNTIFS('Tracking - SPRI - Technical Doc'!$F81:$I81,AI$2),"x","")</f>
        <v/>
      </c>
      <c r="AJ81" s="30" t="str">
        <f>IF(COUNTIFS('Tracking - SPRI - Technical Doc'!$F81:$I81,AJ$2),"x","")</f>
        <v/>
      </c>
      <c r="AK81" s="30" t="str">
        <f>IF(COUNTIFS('Tracking - SPRI - Technical Doc'!$F81:$I81,AK$2),"x","")</f>
        <v/>
      </c>
      <c r="AL81" s="30" t="str">
        <f>IF(COUNTIFS('Tracking - SPRI - Technical Doc'!$F81:$I81,AL$2),"x","")</f>
        <v/>
      </c>
      <c r="AM81" s="30" t="str">
        <f>IF(COUNTIFS('Tracking - SPRI - Technical Doc'!$F81:$I81,AM$2),"x","")</f>
        <v>x</v>
      </c>
      <c r="AN81" s="30" t="str">
        <f>IF(COUNTIFS('Tracking - SPRI - Technical Doc'!$F81:$I81,AN$2),"x","")</f>
        <v/>
      </c>
      <c r="AO81" s="30" t="str">
        <f>IF(COUNTIFS('Tracking - SPRI - Technical Doc'!$F81:$I81,AO$2),"x","")</f>
        <v/>
      </c>
      <c r="AP81" s="30" t="str">
        <f>IF(COUNTIFS('Tracking - SPRI - Technical Doc'!$F81:$I81,AP$2),"x","")</f>
        <v/>
      </c>
      <c r="AQ81" s="30" t="str">
        <f>IF(COUNTIFS('Tracking - SPRI - Technical Doc'!$F81:$I81,AQ$2),"x","")</f>
        <v/>
      </c>
      <c r="AR81" s="30" t="str">
        <f>IF(COUNTIFS('Tracking - SPRI - Technical Doc'!$F81:$I81,AR$2),"x","")</f>
        <v/>
      </c>
      <c r="AS81" s="30" t="str">
        <f>IF(COUNTIFS('Tracking - SPRI - Technical Doc'!$F81:$I81,AS$2),"x","")</f>
        <v/>
      </c>
      <c r="AT81" s="30" t="str">
        <f>IF(COUNTIFS('Tracking - SPRI - Technical Doc'!$F81:$I81,AT$2),"x","")</f>
        <v/>
      </c>
      <c r="AU81" s="30" t="str">
        <f>IF(COUNTIFS('Tracking - SPRI - Technical Doc'!$F81:$I81,AU$2),"x","")</f>
        <v/>
      </c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</row>
    <row r="82" spans="1:72" ht="32" customHeight="1" x14ac:dyDescent="0.15">
      <c r="A82" s="10" t="str">
        <f>'Tracking - SPRI - Technical Doc'!$B83</f>
        <v>ARMA/NRCA/SPRI Repair Manual for Low-Slope Membrane Roof Systems</v>
      </c>
      <c r="B82" s="11" t="str">
        <f ca="1">IF(YEAR(NOW())-YEAR('Tracking - SPRI - Technical Doc'!E83)&gt;4,"x","")</f>
        <v>x</v>
      </c>
      <c r="C82" s="12" t="str">
        <f>IF('Tracking - SPRI - Technical Doc'!$C83="s","x","")</f>
        <v/>
      </c>
      <c r="D82" s="12" t="str">
        <f>IF('Tracking - SPRI - Technical Doc'!$C83="r","x","")</f>
        <v>x</v>
      </c>
      <c r="E82" s="12" t="str">
        <f>IF('Tracking - SPRI - Technical Doc'!$C83="w","x","")</f>
        <v/>
      </c>
      <c r="F82" s="12" t="str">
        <f>IF('Tracking - SPRI - Technical Doc'!$C83="b","x","")</f>
        <v/>
      </c>
      <c r="G82" s="12" t="str">
        <f>IF('Tracking - SPRI - Technical Doc'!$C83="p","x","")</f>
        <v/>
      </c>
      <c r="H82" s="12" t="str">
        <f>IF('Tracking - SPRI - Technical Doc'!$C83="a","x","")</f>
        <v/>
      </c>
      <c r="I82" s="30" t="str">
        <f>IF(COUNTIFS('Tracking - SPRI - Technical Doc'!$F83:$I83,I$2),"x","")</f>
        <v/>
      </c>
      <c r="J82" s="30" t="str">
        <f>IF(COUNTIFS('Tracking - SPRI - Technical Doc'!$F83:$I83,J$2),"x","")</f>
        <v/>
      </c>
      <c r="K82" s="30" t="str">
        <f>IF(COUNTIFS('Tracking - SPRI - Technical Doc'!$F83:$I83,K$2),"x","")</f>
        <v/>
      </c>
      <c r="L82" s="30" t="str">
        <f>IF(COUNTIFS('Tracking - SPRI - Technical Doc'!$F83:$I83,L$2),"x","")</f>
        <v/>
      </c>
      <c r="M82" s="30" t="str">
        <f>IF(COUNTIFS('Tracking - SPRI - Technical Doc'!$F83:$I83,M$2),"x","")</f>
        <v/>
      </c>
      <c r="N82" s="30" t="str">
        <f>IF(COUNTIFS('Tracking - SPRI - Technical Doc'!$F83:$I83,N$2),"x","")</f>
        <v/>
      </c>
      <c r="O82" s="30" t="str">
        <f>IF(COUNTIFS('Tracking - SPRI - Technical Doc'!$F83:$I83,O$2),"x","")</f>
        <v/>
      </c>
      <c r="P82" s="30" t="str">
        <f>IF(COUNTIFS('Tracking - SPRI - Technical Doc'!$F83:$I83,P$2),"x","")</f>
        <v/>
      </c>
      <c r="Q82" s="30" t="str">
        <f>IF(COUNTIFS('Tracking - SPRI - Technical Doc'!$F83:$I83,Q$2),"x","")</f>
        <v/>
      </c>
      <c r="R82" s="30" t="str">
        <f>IF(COUNTIFS('Tracking - SPRI - Technical Doc'!$F83:$I83,R$2),"x","")</f>
        <v/>
      </c>
      <c r="S82" s="30" t="str">
        <f>IF(COUNTIFS('Tracking - SPRI - Technical Doc'!$F83:$I83,S$2),"x","")</f>
        <v/>
      </c>
      <c r="T82" s="30" t="str">
        <f>IF(COUNTIFS('Tracking - SPRI - Technical Doc'!$F83:$I83,T$2),"x","")</f>
        <v/>
      </c>
      <c r="U82" s="30" t="str">
        <f>IF(COUNTIFS('Tracking - SPRI - Technical Doc'!$F83:$I83,U$2),"x","")</f>
        <v/>
      </c>
      <c r="V82" s="30" t="str">
        <f>IF(COUNTIFS('Tracking - SPRI - Technical Doc'!$F83:$I83,V$2),"x","")</f>
        <v/>
      </c>
      <c r="W82" s="30" t="str">
        <f>IF(COUNTIFS('Tracking - SPRI - Technical Doc'!$F83:$I83,W$2),"x","")</f>
        <v/>
      </c>
      <c r="X82" s="30" t="str">
        <f>IF(COUNTIFS('Tracking - SPRI - Technical Doc'!$F83:$I83,X$2),"x","")</f>
        <v/>
      </c>
      <c r="Y82" s="30" t="str">
        <f>IF(COUNTIFS('Tracking - SPRI - Technical Doc'!$F83:$I83,Y$2),"x","")</f>
        <v/>
      </c>
      <c r="Z82" s="30" t="str">
        <f>IF(COUNTIFS('Tracking - SPRI - Technical Doc'!$F83:$I83,Z$2),"x","")</f>
        <v/>
      </c>
      <c r="AA82" s="30" t="str">
        <f>IF(COUNTIFS('Tracking - SPRI - Technical Doc'!$F83:$I83,AA$2),"x","")</f>
        <v/>
      </c>
      <c r="AB82" s="30" t="str">
        <f>IF(COUNTIFS('Tracking - SPRI - Technical Doc'!$F83:$I83,AB$2),"x","")</f>
        <v/>
      </c>
      <c r="AC82" s="30" t="str">
        <f>IF(COUNTIFS('Tracking - SPRI - Technical Doc'!$F83:$I83,AC$2),"x","")</f>
        <v/>
      </c>
      <c r="AD82" s="30" t="str">
        <f>IF(COUNTIFS('Tracking - SPRI - Technical Doc'!$F83:$I83,AD$2),"x","")</f>
        <v/>
      </c>
      <c r="AE82" s="30" t="str">
        <f>IF(COUNTIFS('Tracking - SPRI - Technical Doc'!$F83:$I83,AE$2),"x","")</f>
        <v/>
      </c>
      <c r="AF82" s="30" t="str">
        <f>IF(COUNTIFS('Tracking - SPRI - Technical Doc'!$F83:$I83,AF$2),"x","")</f>
        <v/>
      </c>
      <c r="AG82" s="30" t="str">
        <f>IF(COUNTIFS('Tracking - SPRI - Technical Doc'!$F83:$I83,AG$2),"x","")</f>
        <v>x</v>
      </c>
      <c r="AH82" s="30" t="str">
        <f>IF(COUNTIFS('Tracking - SPRI - Technical Doc'!$F83:$I83,AH$2),"x","")</f>
        <v/>
      </c>
      <c r="AI82" s="30" t="str">
        <f>IF(COUNTIFS('Tracking - SPRI - Technical Doc'!$F83:$I83,AI$2),"x","")</f>
        <v>x</v>
      </c>
      <c r="AJ82" s="30" t="str">
        <f>IF(COUNTIFS('Tracking - SPRI - Technical Doc'!$F83:$I83,AJ$2),"x","")</f>
        <v/>
      </c>
      <c r="AK82" s="30" t="str">
        <f>IF(COUNTIFS('Tracking - SPRI - Technical Doc'!$F83:$I83,AK$2),"x","")</f>
        <v/>
      </c>
      <c r="AL82" s="30" t="str">
        <f>IF(COUNTIFS('Tracking - SPRI - Technical Doc'!$F83:$I83,AL$2),"x","")</f>
        <v/>
      </c>
      <c r="AM82" s="30" t="str">
        <f>IF(COUNTIFS('Tracking - SPRI - Technical Doc'!$F83:$I83,AM$2),"x","")</f>
        <v/>
      </c>
      <c r="AN82" s="30" t="str">
        <f>IF(COUNTIFS('Tracking - SPRI - Technical Doc'!$F83:$I83,AN$2),"x","")</f>
        <v/>
      </c>
      <c r="AO82" s="30" t="str">
        <f>IF(COUNTIFS('Tracking - SPRI - Technical Doc'!$F83:$I83,AO$2),"x","")</f>
        <v/>
      </c>
      <c r="AP82" s="30" t="str">
        <f>IF(COUNTIFS('Tracking - SPRI - Technical Doc'!$F83:$I83,AP$2),"x","")</f>
        <v/>
      </c>
      <c r="AQ82" s="30" t="str">
        <f>IF(COUNTIFS('Tracking - SPRI - Technical Doc'!$F83:$I83,AQ$2),"x","")</f>
        <v/>
      </c>
      <c r="AR82" s="30" t="str">
        <f>IF(COUNTIFS('Tracking - SPRI - Technical Doc'!$F83:$I83,AR$2),"x","")</f>
        <v/>
      </c>
      <c r="AS82" s="30" t="str">
        <f>IF(COUNTIFS('Tracking - SPRI - Technical Doc'!$F83:$I83,AS$2),"x","")</f>
        <v/>
      </c>
      <c r="AT82" s="30" t="str">
        <f>IF(COUNTIFS('Tracking - SPRI - Technical Doc'!$F83:$I83,AT$2),"x","")</f>
        <v/>
      </c>
      <c r="AU82" s="30" t="str">
        <f>IF(COUNTIFS('Tracking - SPRI - Technical Doc'!$F83:$I83,AU$2),"x","")</f>
        <v/>
      </c>
      <c r="AV82" s="31" t="str">
        <f>IF(COUNTIFS('Tracking - SPRI - Technical Doc'!$F83:$I83,AV$2),"x","")</f>
        <v/>
      </c>
      <c r="AW82" s="31" t="str">
        <f>IF(COUNTIFS('Tracking - SPRI - Technical Doc'!$F83:$I83,AW$2),"x","")</f>
        <v/>
      </c>
      <c r="AX82" s="31" t="str">
        <f>IF(COUNTIFS('Tracking - SPRI - Technical Doc'!$F83:$I83,AX$2),"x","")</f>
        <v/>
      </c>
      <c r="AY82" s="31" t="str">
        <f>IF(COUNTIFS('Tracking - SPRI - Technical Doc'!$F83:$I83,AY$2),"x","")</f>
        <v/>
      </c>
      <c r="AZ82" s="31" t="str">
        <f>IF(COUNTIFS('Tracking - SPRI - Technical Doc'!$F83:$I83,AZ$2),"x","")</f>
        <v/>
      </c>
      <c r="BA82" s="31" t="str">
        <f>IF(COUNTIFS('Tracking - SPRI - Technical Doc'!$F83:$I83,BA$2),"x","")</f>
        <v/>
      </c>
      <c r="BB82" s="31" t="str">
        <f>IF(COUNTIFS('Tracking - SPRI - Technical Doc'!$F83:$I83,BB$2),"x","")</f>
        <v/>
      </c>
      <c r="BC82" s="31" t="str">
        <f>IF(COUNTIFS('Tracking - SPRI - Technical Doc'!$F83:$I83,BC$2),"x","")</f>
        <v/>
      </c>
      <c r="BD82" s="31" t="str">
        <f>IF(COUNTIFS('Tracking - SPRI - Technical Doc'!$F83:$I83,BD$2),"x","")</f>
        <v/>
      </c>
      <c r="BE82" s="31" t="str">
        <f>IF(COUNTIFS('Tracking - SPRI - Technical Doc'!$F83:$I83,BE$2),"x","")</f>
        <v/>
      </c>
      <c r="BF82" s="31" t="str">
        <f>IF(COUNTIFS('Tracking - SPRI - Technical Doc'!$F83:$I83,BF$2),"x","")</f>
        <v/>
      </c>
      <c r="BG82" s="31" t="str">
        <f>IF(COUNTIFS('Tracking - SPRI - Technical Doc'!$F83:$I83,BG$2),"x","")</f>
        <v/>
      </c>
      <c r="BH82" s="31" t="str">
        <f>IF(COUNTIFS('Tracking - SPRI - Technical Doc'!$F83:$I83,BH$2),"x","")</f>
        <v/>
      </c>
      <c r="BI82" s="31" t="str">
        <f>IF(COUNTIFS('Tracking - SPRI - Technical Doc'!$F83:$I83,BI$2),"x","")</f>
        <v/>
      </c>
      <c r="BJ82" s="31" t="str">
        <f>IF(COUNTIFS('Tracking - SPRI - Technical Doc'!$F83:$I83,BJ$2),"x","")</f>
        <v/>
      </c>
      <c r="BK82" s="31" t="str">
        <f>IF(COUNTIFS('Tracking - SPRI - Technical Doc'!$F83:$I83,BK$2),"x","")</f>
        <v/>
      </c>
      <c r="BL82" s="31" t="str">
        <f>IF(COUNTIFS('Tracking - SPRI - Technical Doc'!$F83:$I83,BL$2),"x","")</f>
        <v/>
      </c>
      <c r="BM82" s="31" t="str">
        <f>IF(COUNTIFS('Tracking - SPRI - Technical Doc'!$F83:$I83,BM$2),"x","")</f>
        <v/>
      </c>
      <c r="BN82" s="31" t="str">
        <f>IF(COUNTIFS('Tracking - SPRI - Technical Doc'!$F83:$I83,BN$2),"x","")</f>
        <v/>
      </c>
      <c r="BO82" s="31" t="str">
        <f>IF(COUNTIFS('Tracking - SPRI - Technical Doc'!$F83:$I83,BO$2),"x","")</f>
        <v/>
      </c>
      <c r="BP82" s="31" t="str">
        <f>IF(COUNTIFS('Tracking - SPRI - Technical Doc'!$F83:$I83,BP$2),"x","")</f>
        <v/>
      </c>
      <c r="BQ82" s="31" t="str">
        <f>IF(COUNTIFS('Tracking - SPRI - Technical Doc'!$F83:$I83,BQ$2),"x","")</f>
        <v/>
      </c>
      <c r="BR82" s="31" t="str">
        <f>IF(COUNTIFS('Tracking - SPRI - Technical Doc'!$F83:$I83,BR$2),"x","")</f>
        <v/>
      </c>
      <c r="BS82" s="31" t="str">
        <f>IF(COUNTIFS('Tracking - SPRI - Technical Doc'!$F83:$I83,BS$2),"x","")</f>
        <v/>
      </c>
      <c r="BT82" s="31" t="str">
        <f>IF(COUNTIFS('Tracking - SPRI - Technical Doc'!$F83:$I83,BT$2),"x","")</f>
        <v/>
      </c>
    </row>
  </sheetData>
  <mergeCells count="1">
    <mergeCell ref="A1:BT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Tracking - SPRI - Technical Doc</vt:lpstr>
      <vt:lpstr>Topic Count - Topic Count</vt:lpstr>
      <vt:lpstr>Brains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tech@spri.org</cp:lastModifiedBy>
  <dcterms:modified xsi:type="dcterms:W3CDTF">2025-01-17T20:35:57Z</dcterms:modified>
</cp:coreProperties>
</file>